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7" i="1"/>
  <c r="I57" s="1"/>
  <c r="I19" s="1"/>
  <c r="H56"/>
  <c r="H55"/>
  <c r="H54"/>
  <c r="H53"/>
  <c r="H52"/>
  <c r="H51"/>
  <c r="I51" s="1"/>
  <c r="H50"/>
  <c r="H49"/>
  <c r="H48"/>
  <c r="H47"/>
  <c r="G57"/>
  <c r="E19" s="1"/>
  <c r="G56"/>
  <c r="G55"/>
  <c r="G54"/>
  <c r="G53"/>
  <c r="I53" s="1"/>
  <c r="G52"/>
  <c r="I52" s="1"/>
  <c r="G51"/>
  <c r="G50"/>
  <c r="I50" s="1"/>
  <c r="G49"/>
  <c r="G48"/>
  <c r="G47"/>
  <c r="G39"/>
  <c r="F39"/>
  <c r="G102" i="12"/>
  <c r="AC102"/>
  <c r="AD102"/>
  <c r="I8"/>
  <c r="K8"/>
  <c r="F9"/>
  <c r="G9"/>
  <c r="M9" s="1"/>
  <c r="I9"/>
  <c r="K9"/>
  <c r="O9"/>
  <c r="Q9"/>
  <c r="Q8" s="1"/>
  <c r="U9"/>
  <c r="U8" s="1"/>
  <c r="F10"/>
  <c r="G10"/>
  <c r="M10" s="1"/>
  <c r="I10"/>
  <c r="K10"/>
  <c r="O10"/>
  <c r="O8" s="1"/>
  <c r="Q10"/>
  <c r="U10"/>
  <c r="G11"/>
  <c r="K11"/>
  <c r="M11"/>
  <c r="Q11"/>
  <c r="U11"/>
  <c r="F12"/>
  <c r="G12"/>
  <c r="I12"/>
  <c r="I11" s="1"/>
  <c r="K12"/>
  <c r="M12"/>
  <c r="O12"/>
  <c r="O11" s="1"/>
  <c r="Q12"/>
  <c r="U12"/>
  <c r="G13"/>
  <c r="K13"/>
  <c r="Q13"/>
  <c r="U13"/>
  <c r="F14"/>
  <c r="G14"/>
  <c r="M14" s="1"/>
  <c r="M13" s="1"/>
  <c r="I14"/>
  <c r="I13" s="1"/>
  <c r="K14"/>
  <c r="O14"/>
  <c r="O13" s="1"/>
  <c r="Q14"/>
  <c r="U14"/>
  <c r="F16"/>
  <c r="G16"/>
  <c r="I16"/>
  <c r="I15" s="1"/>
  <c r="K16"/>
  <c r="M16"/>
  <c r="O16"/>
  <c r="O15" s="1"/>
  <c r="Q16"/>
  <c r="U16"/>
  <c r="F17"/>
  <c r="G17" s="1"/>
  <c r="I17"/>
  <c r="K17"/>
  <c r="K15" s="1"/>
  <c r="O17"/>
  <c r="Q17"/>
  <c r="Q15" s="1"/>
  <c r="U17"/>
  <c r="F18"/>
  <c r="G18"/>
  <c r="M18" s="1"/>
  <c r="I18"/>
  <c r="K18"/>
  <c r="O18"/>
  <c r="Q18"/>
  <c r="U18"/>
  <c r="U15" s="1"/>
  <c r="F19"/>
  <c r="G19"/>
  <c r="I19"/>
  <c r="K19"/>
  <c r="M19"/>
  <c r="O19"/>
  <c r="Q19"/>
  <c r="U19"/>
  <c r="F20"/>
  <c r="G20" s="1"/>
  <c r="M20" s="1"/>
  <c r="I20"/>
  <c r="K20"/>
  <c r="O20"/>
  <c r="Q20"/>
  <c r="U20"/>
  <c r="F21"/>
  <c r="G21"/>
  <c r="M21" s="1"/>
  <c r="I21"/>
  <c r="K21"/>
  <c r="O21"/>
  <c r="Q21"/>
  <c r="U21"/>
  <c r="F22"/>
  <c r="G22"/>
  <c r="M22" s="1"/>
  <c r="I22"/>
  <c r="K22"/>
  <c r="O22"/>
  <c r="Q22"/>
  <c r="U22"/>
  <c r="F23"/>
  <c r="G23" s="1"/>
  <c r="M23" s="1"/>
  <c r="I23"/>
  <c r="K23"/>
  <c r="O23"/>
  <c r="Q23"/>
  <c r="U23"/>
  <c r="I24"/>
  <c r="U24"/>
  <c r="F25"/>
  <c r="G25" s="1"/>
  <c r="I25"/>
  <c r="K25"/>
  <c r="K24" s="1"/>
  <c r="O25"/>
  <c r="O24" s="1"/>
  <c r="Q25"/>
  <c r="Q24" s="1"/>
  <c r="U25"/>
  <c r="F26"/>
  <c r="G26"/>
  <c r="I26"/>
  <c r="K26"/>
  <c r="M26"/>
  <c r="O26"/>
  <c r="Q26"/>
  <c r="U26"/>
  <c r="F28"/>
  <c r="G28" s="1"/>
  <c r="I28"/>
  <c r="K28"/>
  <c r="O28"/>
  <c r="Q28"/>
  <c r="Q27" s="1"/>
  <c r="U28"/>
  <c r="U27" s="1"/>
  <c r="F29"/>
  <c r="G29"/>
  <c r="I29"/>
  <c r="K29"/>
  <c r="M29"/>
  <c r="O29"/>
  <c r="O27" s="1"/>
  <c r="Q29"/>
  <c r="U29"/>
  <c r="F30"/>
  <c r="G30" s="1"/>
  <c r="M30" s="1"/>
  <c r="I30"/>
  <c r="I27" s="1"/>
  <c r="K30"/>
  <c r="K27" s="1"/>
  <c r="O30"/>
  <c r="Q30"/>
  <c r="U30"/>
  <c r="F32"/>
  <c r="G32" s="1"/>
  <c r="I32"/>
  <c r="K32"/>
  <c r="K31" s="1"/>
  <c r="O32"/>
  <c r="O31" s="1"/>
  <c r="Q32"/>
  <c r="Q31" s="1"/>
  <c r="U32"/>
  <c r="F33"/>
  <c r="G33" s="1"/>
  <c r="M33" s="1"/>
  <c r="I33"/>
  <c r="K33"/>
  <c r="O33"/>
  <c r="Q33"/>
  <c r="U33"/>
  <c r="F34"/>
  <c r="G34"/>
  <c r="M34" s="1"/>
  <c r="I34"/>
  <c r="I31" s="1"/>
  <c r="K34"/>
  <c r="O34"/>
  <c r="Q34"/>
  <c r="U34"/>
  <c r="U31" s="1"/>
  <c r="F35"/>
  <c r="G35" s="1"/>
  <c r="M35" s="1"/>
  <c r="I35"/>
  <c r="K35"/>
  <c r="O35"/>
  <c r="Q35"/>
  <c r="U35"/>
  <c r="F36"/>
  <c r="G36"/>
  <c r="I36"/>
  <c r="K36"/>
  <c r="M36"/>
  <c r="O36"/>
  <c r="Q36"/>
  <c r="U36"/>
  <c r="F37"/>
  <c r="G37"/>
  <c r="M37" s="1"/>
  <c r="I37"/>
  <c r="K37"/>
  <c r="O37"/>
  <c r="Q37"/>
  <c r="U37"/>
  <c r="F38"/>
  <c r="G38" s="1"/>
  <c r="M38" s="1"/>
  <c r="I38"/>
  <c r="K38"/>
  <c r="O38"/>
  <c r="Q38"/>
  <c r="U38"/>
  <c r="F39"/>
  <c r="G39"/>
  <c r="I39"/>
  <c r="K39"/>
  <c r="M39"/>
  <c r="O39"/>
  <c r="Q39"/>
  <c r="U39"/>
  <c r="F40"/>
  <c r="G40"/>
  <c r="M40" s="1"/>
  <c r="I40"/>
  <c r="K40"/>
  <c r="O40"/>
  <c r="Q40"/>
  <c r="U40"/>
  <c r="F41"/>
  <c r="G41" s="1"/>
  <c r="M41" s="1"/>
  <c r="I41"/>
  <c r="K41"/>
  <c r="O41"/>
  <c r="Q41"/>
  <c r="U41"/>
  <c r="F42"/>
  <c r="G42"/>
  <c r="I42"/>
  <c r="K42"/>
  <c r="M42"/>
  <c r="O42"/>
  <c r="Q42"/>
  <c r="U42"/>
  <c r="F43"/>
  <c r="G43"/>
  <c r="M43" s="1"/>
  <c r="I43"/>
  <c r="K43"/>
  <c r="O43"/>
  <c r="Q43"/>
  <c r="U43"/>
  <c r="F44"/>
  <c r="G44" s="1"/>
  <c r="M44" s="1"/>
  <c r="I44"/>
  <c r="K44"/>
  <c r="O44"/>
  <c r="Q44"/>
  <c r="U44"/>
  <c r="F45"/>
  <c r="G45"/>
  <c r="I45"/>
  <c r="K45"/>
  <c r="M45"/>
  <c r="O45"/>
  <c r="Q45"/>
  <c r="U45"/>
  <c r="F46"/>
  <c r="G46"/>
  <c r="M46" s="1"/>
  <c r="I46"/>
  <c r="K46"/>
  <c r="O46"/>
  <c r="Q46"/>
  <c r="U46"/>
  <c r="F47"/>
  <c r="G47" s="1"/>
  <c r="M47" s="1"/>
  <c r="I47"/>
  <c r="K47"/>
  <c r="O47"/>
  <c r="Q47"/>
  <c r="U47"/>
  <c r="F48"/>
  <c r="G48"/>
  <c r="I48"/>
  <c r="K48"/>
  <c r="M48"/>
  <c r="O48"/>
  <c r="Q48"/>
  <c r="U48"/>
  <c r="F49"/>
  <c r="G49"/>
  <c r="M49" s="1"/>
  <c r="I49"/>
  <c r="K49"/>
  <c r="O49"/>
  <c r="Q49"/>
  <c r="U49"/>
  <c r="F50"/>
  <c r="G50" s="1"/>
  <c r="M50" s="1"/>
  <c r="I50"/>
  <c r="K50"/>
  <c r="O50"/>
  <c r="Q50"/>
  <c r="U50"/>
  <c r="F51"/>
  <c r="G51"/>
  <c r="I51"/>
  <c r="K51"/>
  <c r="M51"/>
  <c r="O51"/>
  <c r="Q51"/>
  <c r="U51"/>
  <c r="F52"/>
  <c r="G52"/>
  <c r="M52" s="1"/>
  <c r="I52"/>
  <c r="K52"/>
  <c r="O52"/>
  <c r="Q52"/>
  <c r="U52"/>
  <c r="F53"/>
  <c r="G53" s="1"/>
  <c r="M53" s="1"/>
  <c r="I53"/>
  <c r="K53"/>
  <c r="O53"/>
  <c r="Q53"/>
  <c r="U53"/>
  <c r="F54"/>
  <c r="G54"/>
  <c r="I54"/>
  <c r="K54"/>
  <c r="M54"/>
  <c r="O54"/>
  <c r="Q54"/>
  <c r="U54"/>
  <c r="F55"/>
  <c r="G55"/>
  <c r="M55" s="1"/>
  <c r="I55"/>
  <c r="K55"/>
  <c r="O55"/>
  <c r="Q55"/>
  <c r="U55"/>
  <c r="F56"/>
  <c r="G56" s="1"/>
  <c r="M56" s="1"/>
  <c r="I56"/>
  <c r="K56"/>
  <c r="O56"/>
  <c r="Q56"/>
  <c r="U56"/>
  <c r="F57"/>
  <c r="G57"/>
  <c r="I57"/>
  <c r="K57"/>
  <c r="M57"/>
  <c r="O57"/>
  <c r="Q57"/>
  <c r="U57"/>
  <c r="F58"/>
  <c r="G58"/>
  <c r="M58" s="1"/>
  <c r="I58"/>
  <c r="K58"/>
  <c r="O58"/>
  <c r="Q58"/>
  <c r="U58"/>
  <c r="F59"/>
  <c r="G59" s="1"/>
  <c r="M59" s="1"/>
  <c r="I59"/>
  <c r="K59"/>
  <c r="O59"/>
  <c r="Q59"/>
  <c r="U59"/>
  <c r="F60"/>
  <c r="G60"/>
  <c r="M60" s="1"/>
  <c r="I60"/>
  <c r="K60"/>
  <c r="O60"/>
  <c r="Q60"/>
  <c r="U60"/>
  <c r="F61"/>
  <c r="G61"/>
  <c r="M61" s="1"/>
  <c r="I61"/>
  <c r="K61"/>
  <c r="O61"/>
  <c r="Q61"/>
  <c r="U61"/>
  <c r="F62"/>
  <c r="G62" s="1"/>
  <c r="M62" s="1"/>
  <c r="I62"/>
  <c r="K62"/>
  <c r="O62"/>
  <c r="Q62"/>
  <c r="U62"/>
  <c r="F63"/>
  <c r="G63"/>
  <c r="M63" s="1"/>
  <c r="I63"/>
  <c r="K63"/>
  <c r="O63"/>
  <c r="Q63"/>
  <c r="U63"/>
  <c r="F64"/>
  <c r="G64"/>
  <c r="M64" s="1"/>
  <c r="I64"/>
  <c r="K64"/>
  <c r="O64"/>
  <c r="Q64"/>
  <c r="U64"/>
  <c r="F65"/>
  <c r="G65" s="1"/>
  <c r="M65" s="1"/>
  <c r="I65"/>
  <c r="K65"/>
  <c r="O65"/>
  <c r="Q65"/>
  <c r="U65"/>
  <c r="F66"/>
  <c r="G66"/>
  <c r="M66" s="1"/>
  <c r="I66"/>
  <c r="K66"/>
  <c r="O66"/>
  <c r="Q66"/>
  <c r="U66"/>
  <c r="F67"/>
  <c r="G67"/>
  <c r="M67" s="1"/>
  <c r="I67"/>
  <c r="K67"/>
  <c r="O67"/>
  <c r="Q67"/>
  <c r="U67"/>
  <c r="F68"/>
  <c r="G68" s="1"/>
  <c r="M68" s="1"/>
  <c r="I68"/>
  <c r="K68"/>
  <c r="O68"/>
  <c r="Q68"/>
  <c r="U68"/>
  <c r="F69"/>
  <c r="G69"/>
  <c r="M69" s="1"/>
  <c r="I69"/>
  <c r="K69"/>
  <c r="O69"/>
  <c r="Q69"/>
  <c r="U69"/>
  <c r="F70"/>
  <c r="G70"/>
  <c r="M70" s="1"/>
  <c r="I70"/>
  <c r="K70"/>
  <c r="O70"/>
  <c r="Q70"/>
  <c r="U70"/>
  <c r="F71"/>
  <c r="G71" s="1"/>
  <c r="M71" s="1"/>
  <c r="I71"/>
  <c r="K71"/>
  <c r="O71"/>
  <c r="Q71"/>
  <c r="U71"/>
  <c r="F72"/>
  <c r="G72"/>
  <c r="M72" s="1"/>
  <c r="I72"/>
  <c r="K72"/>
  <c r="O72"/>
  <c r="Q72"/>
  <c r="U72"/>
  <c r="F73"/>
  <c r="G73"/>
  <c r="M73" s="1"/>
  <c r="I73"/>
  <c r="K73"/>
  <c r="O73"/>
  <c r="Q73"/>
  <c r="U73"/>
  <c r="F74"/>
  <c r="G74" s="1"/>
  <c r="M74" s="1"/>
  <c r="I74"/>
  <c r="K74"/>
  <c r="O74"/>
  <c r="Q74"/>
  <c r="U74"/>
  <c r="F75"/>
  <c r="G75"/>
  <c r="M75" s="1"/>
  <c r="I75"/>
  <c r="K75"/>
  <c r="O75"/>
  <c r="Q75"/>
  <c r="U75"/>
  <c r="F76"/>
  <c r="G76"/>
  <c r="M76" s="1"/>
  <c r="I76"/>
  <c r="K76"/>
  <c r="O76"/>
  <c r="Q76"/>
  <c r="U76"/>
  <c r="F77"/>
  <c r="G77" s="1"/>
  <c r="M77" s="1"/>
  <c r="I77"/>
  <c r="K77"/>
  <c r="O77"/>
  <c r="Q77"/>
  <c r="U77"/>
  <c r="F78"/>
  <c r="G78"/>
  <c r="M78" s="1"/>
  <c r="I78"/>
  <c r="K78"/>
  <c r="O78"/>
  <c r="Q78"/>
  <c r="U78"/>
  <c r="F79"/>
  <c r="G79"/>
  <c r="M79" s="1"/>
  <c r="I79"/>
  <c r="K79"/>
  <c r="O79"/>
  <c r="Q79"/>
  <c r="U79"/>
  <c r="F80"/>
  <c r="G80" s="1"/>
  <c r="M80" s="1"/>
  <c r="I80"/>
  <c r="K80"/>
  <c r="O80"/>
  <c r="Q80"/>
  <c r="U80"/>
  <c r="F81"/>
  <c r="G81"/>
  <c r="M81" s="1"/>
  <c r="I81"/>
  <c r="K81"/>
  <c r="O81"/>
  <c r="Q81"/>
  <c r="U81"/>
  <c r="F82"/>
  <c r="G82"/>
  <c r="M82" s="1"/>
  <c r="I82"/>
  <c r="K82"/>
  <c r="O82"/>
  <c r="Q82"/>
  <c r="U82"/>
  <c r="F83"/>
  <c r="G83" s="1"/>
  <c r="M83" s="1"/>
  <c r="I83"/>
  <c r="K83"/>
  <c r="O83"/>
  <c r="Q83"/>
  <c r="U83"/>
  <c r="F84"/>
  <c r="G84"/>
  <c r="M84" s="1"/>
  <c r="I84"/>
  <c r="K84"/>
  <c r="O84"/>
  <c r="Q84"/>
  <c r="U84"/>
  <c r="F85"/>
  <c r="G85"/>
  <c r="M85" s="1"/>
  <c r="I85"/>
  <c r="K85"/>
  <c r="O85"/>
  <c r="Q85"/>
  <c r="U85"/>
  <c r="F86"/>
  <c r="G86" s="1"/>
  <c r="M86" s="1"/>
  <c r="I86"/>
  <c r="K86"/>
  <c r="O86"/>
  <c r="Q86"/>
  <c r="U86"/>
  <c r="U87"/>
  <c r="F88"/>
  <c r="G88" s="1"/>
  <c r="I88"/>
  <c r="I87" s="1"/>
  <c r="K88"/>
  <c r="K87" s="1"/>
  <c r="O88"/>
  <c r="O87" s="1"/>
  <c r="Q88"/>
  <c r="Q87" s="1"/>
  <c r="U88"/>
  <c r="F89"/>
  <c r="G89" s="1"/>
  <c r="M89" s="1"/>
  <c r="I89"/>
  <c r="K89"/>
  <c r="O89"/>
  <c r="Q89"/>
  <c r="U89"/>
  <c r="I90"/>
  <c r="O90"/>
  <c r="F91"/>
  <c r="G91" s="1"/>
  <c r="I91"/>
  <c r="K91"/>
  <c r="K90" s="1"/>
  <c r="O91"/>
  <c r="Q91"/>
  <c r="Q90" s="1"/>
  <c r="U91"/>
  <c r="U90" s="1"/>
  <c r="F92"/>
  <c r="G92"/>
  <c r="M92" s="1"/>
  <c r="I92"/>
  <c r="K92"/>
  <c r="O92"/>
  <c r="Q92"/>
  <c r="U92"/>
  <c r="K93"/>
  <c r="Q93"/>
  <c r="F94"/>
  <c r="G94"/>
  <c r="G93" s="1"/>
  <c r="I94"/>
  <c r="I93" s="1"/>
  <c r="K94"/>
  <c r="M94"/>
  <c r="M93" s="1"/>
  <c r="O94"/>
  <c r="O93" s="1"/>
  <c r="Q94"/>
  <c r="U94"/>
  <c r="U93" s="1"/>
  <c r="F96"/>
  <c r="G96"/>
  <c r="I96"/>
  <c r="I95" s="1"/>
  <c r="K96"/>
  <c r="O96"/>
  <c r="O95" s="1"/>
  <c r="Q96"/>
  <c r="U96"/>
  <c r="U95" s="1"/>
  <c r="F97"/>
  <c r="G97" s="1"/>
  <c r="M97" s="1"/>
  <c r="I97"/>
  <c r="K97"/>
  <c r="O97"/>
  <c r="Q97"/>
  <c r="U97"/>
  <c r="F98"/>
  <c r="G98" s="1"/>
  <c r="M98" s="1"/>
  <c r="I98"/>
  <c r="K98"/>
  <c r="K95" s="1"/>
  <c r="O98"/>
  <c r="Q98"/>
  <c r="Q95" s="1"/>
  <c r="U98"/>
  <c r="F99"/>
  <c r="G99"/>
  <c r="M99" s="1"/>
  <c r="I99"/>
  <c r="K99"/>
  <c r="O99"/>
  <c r="Q99"/>
  <c r="U99"/>
  <c r="F100"/>
  <c r="G100" s="1"/>
  <c r="M100" s="1"/>
  <c r="I100"/>
  <c r="K100"/>
  <c r="O100"/>
  <c r="Q100"/>
  <c r="U100"/>
  <c r="I20" i="1"/>
  <c r="G20"/>
  <c r="E20"/>
  <c r="I18"/>
  <c r="G18"/>
  <c r="E18"/>
  <c r="I55"/>
  <c r="I49"/>
  <c r="I48"/>
  <c r="G27"/>
  <c r="F40"/>
  <c r="G28" s="1"/>
  <c r="G40"/>
  <c r="G25" s="1"/>
  <c r="G26" s="1"/>
  <c r="H39"/>
  <c r="H40" s="1"/>
  <c r="J28"/>
  <c r="J26"/>
  <c r="G38"/>
  <c r="F38"/>
  <c r="H32"/>
  <c r="J23"/>
  <c r="J24"/>
  <c r="J25"/>
  <c r="J27"/>
  <c r="E24"/>
  <c r="E26"/>
  <c r="I56" l="1"/>
  <c r="I17" s="1"/>
  <c r="G16"/>
  <c r="G19"/>
  <c r="I47"/>
  <c r="I39"/>
  <c r="I40" s="1"/>
  <c r="J39" s="1"/>
  <c r="J40" s="1"/>
  <c r="G17"/>
  <c r="H58"/>
  <c r="E17"/>
  <c r="I54"/>
  <c r="G58"/>
  <c r="E16"/>
  <c r="I16"/>
  <c r="G23"/>
  <c r="G31" i="12"/>
  <c r="M32"/>
  <c r="M31" s="1"/>
  <c r="G15"/>
  <c r="M17"/>
  <c r="M15" s="1"/>
  <c r="G24"/>
  <c r="M25"/>
  <c r="M24" s="1"/>
  <c r="G87"/>
  <c r="M88"/>
  <c r="M87" s="1"/>
  <c r="G90"/>
  <c r="M91"/>
  <c r="M90" s="1"/>
  <c r="G27"/>
  <c r="M28"/>
  <c r="M27" s="1"/>
  <c r="G95"/>
  <c r="M8"/>
  <c r="G8"/>
  <c r="M96"/>
  <c r="M95" s="1"/>
  <c r="I58" i="1" l="1"/>
  <c r="G21"/>
  <c r="E21"/>
  <c r="I21"/>
  <c r="G29"/>
  <c r="G2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<sst xmlns="http://schemas.openxmlformats.org/spreadsheetml/2006/main" count="534" uniqueCount="289">
  <si>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</si>
  <si>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</si>
  <si>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</si>
  <si>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</si>
  <si>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</si>
  <si>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</si>
  <si>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</si>
  <si>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</si>
  <si>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</si>
  <si>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</si>
  <si>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</si>
  <si>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</si>
  <si>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</si>
  <si>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</si>
  <si>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</si>
  <si>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</si>
  <si>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</si>
  <si>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</si>
  <si>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</si>
  <si>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</si>
  <si>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</si>
  <si>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</si>
  <si>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</si>
  <si>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</si>
  <si>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</si>
  <si>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</si>
  <si>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</si>
  <si>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</si>
  <si>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</si>
  <si>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</si>
  <si>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</si>
  <si>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</si>
  <si>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</si>
  <si>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</si>
  <si>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</si>
  <si>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</si>
  <si>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</si>
  <si>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</si>
  <si>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</si>
  <si>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</si>
  <si>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</si>
  <si>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</si>
  <si>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</si>
  <si>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Dobříš, č.p.38</t>
  </si>
  <si>
    <t>Rozpočet:</t>
  </si>
  <si>
    <t>Misto</t>
  </si>
  <si>
    <t>Aleš Kořínek</t>
  </si>
  <si>
    <t>Úprava hlavních rozvodů vody – středisko zdraví Dobříš čp.38</t>
  </si>
  <si>
    <t xml:space="preserve">Město Dobříš </t>
  </si>
  <si>
    <t>Mírové náměstí 119</t>
  </si>
  <si>
    <t>Dobříš</t>
  </si>
  <si>
    <t>263 01</t>
  </si>
  <si>
    <t>Ing. Aleš Kořínek</t>
  </si>
  <si>
    <t>Zelená 561</t>
  </si>
  <si>
    <t xml:space="preserve">Příbram </t>
  </si>
  <si>
    <t>26101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</si>
  <si>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</si>
  <si>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</si>
  <si>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</si>
  <si>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</si>
  <si>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</si>
  <si>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</si>
  <si>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</si>
  <si>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</si>
  <si>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</si>
  <si>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</si>
  <si>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</si>
  <si>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97</t>
  </si>
  <si>
    <t>Prorážení otvorů</t>
  </si>
  <si>
    <t>99</t>
  </si>
  <si>
    <t>Staveništní přesun hmot</t>
  </si>
  <si>
    <t>713</t>
  </si>
  <si>
    <t>Izolace tepelné</t>
  </si>
  <si>
    <t>722</t>
  </si>
  <si>
    <t>Vnitřní vodovod</t>
  </si>
  <si>
    <t>767</t>
  </si>
  <si>
    <t>Konstrukce zámečnické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</si>
  <si>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</si>
  <si>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</si>
  <si>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</si>
  <si>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</si>
  <si>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</si>
  <si>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</si>
  <si>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</si>
  <si>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</si>
  <si>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</si>
  <si>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</si>
  <si>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</si>
  <si>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</si>
  <si>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</si>
  <si>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</si>
  <si>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</si>
  <si>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</si>
  <si>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</si>
  <si>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</si>
  <si>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</si>
  <si>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</si>
  <si>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</si>
  <si>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</si>
  <si>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</si>
  <si>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</si>
  <si>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</si>
  <si>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</si>
  <si>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</si>
  <si>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</si>
  <si>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</si>
  <si>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</si>
  <si>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</si>
  <si>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</si>
  <si>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</si>
  <si>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346244361RT2</t>
  </si>
  <si>
    <t>Zazdívka rýh, potrubí, kapes cihlami tl. 6,5 cm, s použitím suché maltové směsi</t>
  </si>
  <si>
    <t>m2</t>
  </si>
  <si>
    <t>POL1_0</t>
  </si>
  <si>
    <t>340100011RA0</t>
  </si>
  <si>
    <t>Zazdívka otvorů v příčkách plochy do 1 m2</t>
  </si>
  <si>
    <t>POL2_0</t>
  </si>
  <si>
    <t>416023131R00</t>
  </si>
  <si>
    <t>Podhledy SDK, profily Rigistil, 1x deska RB 12,5</t>
  </si>
  <si>
    <t>612420114RA0</t>
  </si>
  <si>
    <t>Omítka stěn vnitřní vápenocementová hladká</t>
  </si>
  <si>
    <t>971100021RA0</t>
  </si>
  <si>
    <t>Vybourání otvorů ve zdivu cihelném</t>
  </si>
  <si>
    <t>972054231R00</t>
  </si>
  <si>
    <t>Vybourání otv. stropy ŽB pl. 0,09 m2, tl. 12 cm</t>
  </si>
  <si>
    <t>kus</t>
  </si>
  <si>
    <t>979990101R00</t>
  </si>
  <si>
    <t>Poplatek za sklád.suti-směs bet.a cihel do 30x30cm</t>
  </si>
  <si>
    <t>t</t>
  </si>
  <si>
    <t>979011111R00</t>
  </si>
  <si>
    <t>Svislá doprava suti a vybour. hmot za 2.NP a 1.PP</t>
  </si>
  <si>
    <t>979100013RA0</t>
  </si>
  <si>
    <t>Odvoz suti a vyb.hmot do 15 km, vnitrost. 15 m</t>
  </si>
  <si>
    <t>979990110R00</t>
  </si>
  <si>
    <t>Poplatek za skládku suti - sádrokartonové desky</t>
  </si>
  <si>
    <t>979082111R00</t>
  </si>
  <si>
    <t xml:space="preserve">Vnitrostaveništní doprava suti </t>
  </si>
  <si>
    <t>979082121R00</t>
  </si>
  <si>
    <t xml:space="preserve">Příplatek k vnitrost. dopravě suti </t>
  </si>
  <si>
    <t>998722102R00</t>
  </si>
  <si>
    <t>Přesun hmot pro vnitřní vodovod, výšky do 12 m</t>
  </si>
  <si>
    <t>999281108R00</t>
  </si>
  <si>
    <t>Přesun hmot pro opravy a údržbu do výšky 12 m</t>
  </si>
  <si>
    <t>713582910RSP</t>
  </si>
  <si>
    <t>Revizní dvířka do masivních stěn,300x300 mm, typ SP, požární odolnost EI 30</t>
  </si>
  <si>
    <t>713558080RPU</t>
  </si>
  <si>
    <t>Protipož.trubní ucpávka EI 120, do D 63 mm</t>
  </si>
  <si>
    <t>kpt</t>
  </si>
  <si>
    <t>28349014300RD</t>
  </si>
  <si>
    <t>Dvířka revizní plná rozměr 300x300 mm</t>
  </si>
  <si>
    <t>POL3_0</t>
  </si>
  <si>
    <t>2861518563RS</t>
  </si>
  <si>
    <t>Trubka 63 x 8,6 x 4000 mm, třívrstvá PP-RCT/AL/PPR, S 3,2, max 90°C</t>
  </si>
  <si>
    <t>m</t>
  </si>
  <si>
    <t>2861518550RS</t>
  </si>
  <si>
    <t>Trubka 50 x 6,9 x 4000 mm, třívrstvá PP-RCT/AL/PPR, S 3,2, max 90°C</t>
  </si>
  <si>
    <t>2861518540RS</t>
  </si>
  <si>
    <t>Trubka 40 x 5,5 x 4000 mm, třívrstvá PP-RCT/AL/PPR, S 3,2, max 90°C</t>
  </si>
  <si>
    <t>2861518532RS</t>
  </si>
  <si>
    <t>Trubka 32 x 4,4 x 4000 mm, třívrstvá PP-RCT/AL/PPR, S 3,2, max 90°C</t>
  </si>
  <si>
    <t>2861518525RS</t>
  </si>
  <si>
    <t>Trubka 25 x 3,5 x 4000 mm, třívrstvá PP-RCT/AL/PPR, S 3,2, max 90°C</t>
  </si>
  <si>
    <t>2861518520RS</t>
  </si>
  <si>
    <t>Trubka 20 x 2,8 x 4000 mm, třívrstvá PP-RCT/AL/PPR, S 3,2, max 90°C</t>
  </si>
  <si>
    <t>722130232R00</t>
  </si>
  <si>
    <t>Potrubí z trub.závit.pozink.svařovan. 11343,DN 20</t>
  </si>
  <si>
    <t>722130233R00</t>
  </si>
  <si>
    <t>Potrubí z trub.závit.pozink.svařovan. 11343,DN 25</t>
  </si>
  <si>
    <t>722130234R00</t>
  </si>
  <si>
    <t>Potrubí z trub.závit.pozink.svařovan. 11343,DN 32</t>
  </si>
  <si>
    <t>722130235R00</t>
  </si>
  <si>
    <t>Potrubí z trub.závit.pozink.svařovan. 11343,DN 40</t>
  </si>
  <si>
    <t>722130803R00</t>
  </si>
  <si>
    <t>Demontáž potrubí ocelových závitových DN 50</t>
  </si>
  <si>
    <t>722130802RD4</t>
  </si>
  <si>
    <t>Demontáž potrubí ocelových závitových DN 32-40</t>
  </si>
  <si>
    <t>722130801RD2</t>
  </si>
  <si>
    <t>Demontáž potrubí ocelových závitových DN 15-25</t>
  </si>
  <si>
    <t>722170804R00</t>
  </si>
  <si>
    <t>Demontáž rozvodů vody z plastů do D 63</t>
  </si>
  <si>
    <t>722176112R00</t>
  </si>
  <si>
    <t>Montáž rozvodů z plastů polyfúz. svařováním D 20mm</t>
  </si>
  <si>
    <t>722176113R00</t>
  </si>
  <si>
    <t>Montáž rozvodů z plastů polyfúz. svařováním D 25mm</t>
  </si>
  <si>
    <t>722176114R00</t>
  </si>
  <si>
    <t>Montáž rozvodů z plastů polyfúz. svařováním D 32mm</t>
  </si>
  <si>
    <t>722176115R00</t>
  </si>
  <si>
    <t>Montáž rozvodů z plastů polyfúz. svařováním D 40mm</t>
  </si>
  <si>
    <t>722176116R00</t>
  </si>
  <si>
    <t>Montáž rozvodů z plastů polyfúz. svařováním D 50mm</t>
  </si>
  <si>
    <t>722176117R00</t>
  </si>
  <si>
    <t>Montáž rozvodů z plastů polyfúz. svařováním D 63mm</t>
  </si>
  <si>
    <t>722181313RT8</t>
  </si>
  <si>
    <t>Izolace návleková tl. stěny 20 mm, vnitřní průměr 22 mm</t>
  </si>
  <si>
    <t>722181351RT8</t>
  </si>
  <si>
    <t>Izolace návleková tl. stěny 6 mm, vnitřní průměr 25 mm</t>
  </si>
  <si>
    <t>722181354RT8</t>
  </si>
  <si>
    <t>Izolace návleková tl. stěny 20 mm, vnitřní průměr 25 mm</t>
  </si>
  <si>
    <t>722181311RT9</t>
  </si>
  <si>
    <t>Izolace návleková tl. stěny 6 mm, vnitřní průměr 28 mm</t>
  </si>
  <si>
    <t>722181351RU1</t>
  </si>
  <si>
    <t>Izolace návleková tl. stěny 6 mm, vnitřní průměr 32 mm</t>
  </si>
  <si>
    <t>722181354RU1</t>
  </si>
  <si>
    <t>Izolace návleková tl. stěny 20 mm, vnitřní průměr 32 mm</t>
  </si>
  <si>
    <t>722181311RU2</t>
  </si>
  <si>
    <t>Izolace návleková tl. stěny 6 mm, vnitřní průměr 35 mm</t>
  </si>
  <si>
    <t>722181351RV9</t>
  </si>
  <si>
    <t>Izolace návleková tl. stěny 6 mm, vnitřní průměr 40 mm</t>
  </si>
  <si>
    <t>722181355RV9</t>
  </si>
  <si>
    <t>Izolace návleková  tl. stěny 25 mm, vnitřní průměr 40 mm</t>
  </si>
  <si>
    <t>722181312RW2</t>
  </si>
  <si>
    <t>Izolace návleková tl. stěny 9 mm, vnitřní průměr 45 mm</t>
  </si>
  <si>
    <t>722181352RW6</t>
  </si>
  <si>
    <t>Izolace návleková tl. stěny 9 mm, vnitřní průměr 50 mm</t>
  </si>
  <si>
    <t>722181355RW6</t>
  </si>
  <si>
    <t>Izolace návleková tl. stěny 25 mm, vnitřní průměr 50 mm</t>
  </si>
  <si>
    <t>722181352RY3</t>
  </si>
  <si>
    <t>Izolace návleková tl. stěny 9 mm, vnitřní průměr 63 mm</t>
  </si>
  <si>
    <t>722182001R01</t>
  </si>
  <si>
    <t>Montáž izol.skruží na potrubí přímé DN 15-25,, sam.spoj</t>
  </si>
  <si>
    <t>722182004R01</t>
  </si>
  <si>
    <t>Montáž izol.skruží na potrubí přímé DN 32-50,, sam.spoj</t>
  </si>
  <si>
    <t>5518801115RV</t>
  </si>
  <si>
    <t>Ventil regulační DN 15 Rp3/4, závitový, bronz, automatický cirkul. ventil, 50-60°C</t>
  </si>
  <si>
    <t>5518801120RV</t>
  </si>
  <si>
    <t>Ventil regulační DN 20 Rp 1, závitový, bronz, automatický cirkul. ventil, 50-60°C</t>
  </si>
  <si>
    <t>722280107R40</t>
  </si>
  <si>
    <t>Tlaková zkouška vodovodního potrubí do DN 40</t>
  </si>
  <si>
    <t>722280108R00</t>
  </si>
  <si>
    <t>Tlaková zkouška vodovodního potrubí DN 50</t>
  </si>
  <si>
    <t>722290234R00</t>
  </si>
  <si>
    <t xml:space="preserve">Proplach a dezinfekce vodovod.potrubí </t>
  </si>
  <si>
    <t>722237680Z40</t>
  </si>
  <si>
    <t>Ventil vod.zpět.,2xvnitř.závit DN 40</t>
  </si>
  <si>
    <t>55111371R</t>
  </si>
  <si>
    <t>Kulový kohout vypouštěcí DN15</t>
  </si>
  <si>
    <t>4363302350R00</t>
  </si>
  <si>
    <t>Vodní filtr se zpětným proplachem - 2" , nerez vložka 100mikronů</t>
  </si>
  <si>
    <t>722231295R50</t>
  </si>
  <si>
    <t>Ventil redukční membránový PN1,6, G 2 (DN 50), s manometrem</t>
  </si>
  <si>
    <t>722254201RT2</t>
  </si>
  <si>
    <t>Hydrantový systém, box s plnými dveřmi, průměr 19/20, stálotvará hadice</t>
  </si>
  <si>
    <t>722259219R00</t>
  </si>
  <si>
    <t>Montáž hydrantového systému D19</t>
  </si>
  <si>
    <t>72223612320.R</t>
  </si>
  <si>
    <t>Kohout vod.kulový,vnitřní-vnitřní z.PN50, DN20</t>
  </si>
  <si>
    <t>72223612425.R</t>
  </si>
  <si>
    <t>Kohout vod.kulový,vnitřní-vnitřní z.PN50, DN25</t>
  </si>
  <si>
    <t>72223612532.R</t>
  </si>
  <si>
    <t>Kohout vod.kulový,vnitřní-vnitřní z.PN40, DN32</t>
  </si>
  <si>
    <t>72223612640.R</t>
  </si>
  <si>
    <t>Kohout vod.kulový,vnitřní-vnitřní z.PN40, DN40</t>
  </si>
  <si>
    <t>72223612750.R</t>
  </si>
  <si>
    <t>Kohout vod.kulový,vnitřní-vnitřní z.PN40, DN50</t>
  </si>
  <si>
    <t>72223614115.R</t>
  </si>
  <si>
    <t>Kohout vod.kulový s vyp.vnitř.-vnitř.z. DN 15</t>
  </si>
  <si>
    <t>72223614220.R</t>
  </si>
  <si>
    <t>Kohout vod.kulový s vyp.vnitř.-vnitř.z. DN 20</t>
  </si>
  <si>
    <t>72223614325.R</t>
  </si>
  <si>
    <t>Kohout vod.kulový s vyp.vnitř.-vnitř.z. DN 25</t>
  </si>
  <si>
    <t>72223614432.R</t>
  </si>
  <si>
    <t>Kohout vod.kulový s vyp.vnitř.-vnitř.z. DN 32</t>
  </si>
  <si>
    <t>767581801R00</t>
  </si>
  <si>
    <t>Demontáž podhledů - kazet</t>
  </si>
  <si>
    <t>767137801R00</t>
  </si>
  <si>
    <t>Demontáž příček sádrokartonových, roštu</t>
  </si>
  <si>
    <t>781479010ROO</t>
  </si>
  <si>
    <t xml:space="preserve">Obklad vnitřní keramický </t>
  </si>
  <si>
    <t>781101121R00</t>
  </si>
  <si>
    <t>Provedení penetrace podkladu - práce</t>
  </si>
  <si>
    <t>784450077RA0</t>
  </si>
  <si>
    <t>Malba disperzní, penetrace 1x, malba v barvě 2x</t>
  </si>
  <si>
    <t>005 12-1010.R</t>
  </si>
  <si>
    <t>Vybudování zařízení staveniště</t>
  </si>
  <si>
    <t>Soubor</t>
  </si>
  <si>
    <t>POL99_0</t>
  </si>
  <si>
    <t>005 12-2010.R</t>
  </si>
  <si>
    <t xml:space="preserve">Provoz objednatele </t>
  </si>
  <si>
    <t>005 12-1030.R</t>
  </si>
  <si>
    <t>Odstranění zařízení staveniště</t>
  </si>
  <si>
    <t>005 24-1010.R</t>
  </si>
  <si>
    <t xml:space="preserve">Dokumentace skutečného provedení </t>
  </si>
  <si>
    <t>004 11-1010.R</t>
  </si>
  <si>
    <t xml:space="preserve">Průzkumné práce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</si>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</sst>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/>
      <c r="J11" s="11"/>
    </row>
    <row r="12" spans="1:15" ht="15.75" customHeight="1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>
      <c r="A16" s="193" t="s">
        <v>23</v>
      </c>
      <c r="B16" s="194" t="s">
        <v>23</v>
      </c>
      <c r="C16" s="58"/>
      <c r="D16" s="59"/>
      <c r="E16" s="83">
        <f>SUMIF(F47:F57,A16,G47:G57)+SUMIF(F47:F57,"PSU",G47:G57)</f>
        <v>0</v>
      </c>
      <c r="F16" s="84"/>
      <c r="G16" s="83">
        <f>SUMIF(F47:F57,A16,H47:H57)+SUMIF(F47:F57,"PSU",H47:H57)</f>
        <v>0</v>
      </c>
      <c r="H16" s="84"/>
      <c r="I16" s="83">
        <f>SUMIF(F47:F57,A16,I47:I57)+SUMIF(F47:F57,"PSU",I47:I57)</f>
        <v>0</v>
      </c>
      <c r="J16" s="93"/>
    </row>
    <row r="17" spans="1:10" ht="23.25" customHeight="1">
      <c r="A17" s="193" t="s">
        <v>24</v>
      </c>
      <c r="B17" s="194" t="s">
        <v>24</v>
      </c>
      <c r="C17" s="58"/>
      <c r="D17" s="59"/>
      <c r="E17" s="83">
        <f>SUMIF(F47:F57,A17,G47:G57)</f>
        <v>0</v>
      </c>
      <c r="F17" s="84"/>
      <c r="G17" s="83">
        <f>SUMIF(F47:F57,A17,H47:H57)</f>
        <v>0</v>
      </c>
      <c r="H17" s="84"/>
      <c r="I17" s="83">
        <f>SUMIF(F47:F57,A17,I47:I57)</f>
        <v>0</v>
      </c>
      <c r="J17" s="93"/>
    </row>
    <row r="18" spans="1:10" ht="23.25" customHeight="1">
      <c r="A18" s="193" t="s">
        <v>25</v>
      </c>
      <c r="B18" s="194" t="s">
        <v>25</v>
      </c>
      <c r="C18" s="58"/>
      <c r="D18" s="59"/>
      <c r="E18" s="83">
        <f>SUMIF(F47:F57,A18,G47:G57)</f>
        <v>0</v>
      </c>
      <c r="F18" s="84"/>
      <c r="G18" s="83">
        <f>SUMIF(F47:F57,A18,H47:H57)</f>
        <v>0</v>
      </c>
      <c r="H18" s="84"/>
      <c r="I18" s="83">
        <f>SUMIF(F47:F57,A18,I47:I57)</f>
        <v>0</v>
      </c>
      <c r="J18" s="93"/>
    </row>
    <row r="19" spans="1:10" ht="23.25" customHeight="1">
      <c r="A19" s="193" t="s">
        <v>81</v>
      </c>
      <c r="B19" s="194" t="s">
        <v>26</v>
      </c>
      <c r="C19" s="58"/>
      <c r="D19" s="59"/>
      <c r="E19" s="83">
        <f>SUMIF(F47:F57,A19,G47:G57)</f>
        <v>0</v>
      </c>
      <c r="F19" s="84"/>
      <c r="G19" s="83">
        <f>SUMIF(F47:F57,A19,H47:H57)</f>
        <v>0</v>
      </c>
      <c r="H19" s="84"/>
      <c r="I19" s="83">
        <f>SUMIF(F47:F57,A19,I47:I57)</f>
        <v>0</v>
      </c>
      <c r="J19" s="93"/>
    </row>
    <row r="20" spans="1:10" ht="23.25" customHeight="1">
      <c r="A20" s="193" t="s">
        <v>82</v>
      </c>
      <c r="B20" s="194" t="s">
        <v>27</v>
      </c>
      <c r="C20" s="58"/>
      <c r="D20" s="59"/>
      <c r="E20" s="83">
        <f>SUMIF(F47:F57,A20,G47:G57)</f>
        <v>0</v>
      </c>
      <c r="F20" s="84"/>
      <c r="G20" s="83">
        <f>SUMIF(F47:F57,A20,H47:H57)</f>
        <v>0</v>
      </c>
      <c r="H20" s="84"/>
      <c r="I20" s="83">
        <f>SUMIF(F47:F57,A20,I47:I57)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44678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 t="s">
        <v>56</v>
      </c>
      <c r="C39" s="138" t="s">
        <v>47</v>
      </c>
      <c r="D39" s="139"/>
      <c r="E39" s="139"/>
      <c r="F39" s="147">
        <f>'Rozpočet Pol'!AC102</f>
        <v>0</v>
      </c>
      <c r="G39" s="148">
        <f>'Rozpočet Pol'!AD102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59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60</v>
      </c>
      <c r="G46" s="172" t="s">
        <v>29</v>
      </c>
      <c r="H46" s="172" t="s">
        <v>30</v>
      </c>
      <c r="I46" s="173" t="s">
        <v>28</v>
      </c>
      <c r="J46" s="173"/>
    </row>
    <row r="47" spans="1:10" ht="25.5" customHeight="1">
      <c r="A47" s="163"/>
      <c r="B47" s="174" t="s">
        <v>61</v>
      </c>
      <c r="C47" s="175" t="s">
        <v>62</v>
      </c>
      <c r="D47" s="176"/>
      <c r="E47" s="176"/>
      <c r="F47" s="180" t="s">
        <v>23</v>
      </c>
      <c r="G47" s="181">
        <f>'Rozpočet Pol'!I8</f>
        <v>0</v>
      </c>
      <c r="H47" s="181">
        <f>'Rozpočet Pol'!K8</f>
        <v>0</v>
      </c>
      <c r="I47" s="182">
        <f>G47+H47</f>
        <v>0</v>
      </c>
      <c r="J47" s="182"/>
    </row>
    <row r="48" spans="1:10" ht="25.5" customHeight="1">
      <c r="A48" s="163"/>
      <c r="B48" s="166" t="s">
        <v>63</v>
      </c>
      <c r="C48" s="165" t="s">
        <v>64</v>
      </c>
      <c r="D48" s="167"/>
      <c r="E48" s="167"/>
      <c r="F48" s="183" t="s">
        <v>23</v>
      </c>
      <c r="G48" s="184">
        <f>'Rozpočet Pol'!I11</f>
        <v>0</v>
      </c>
      <c r="H48" s="184">
        <f>'Rozpočet Pol'!K11</f>
        <v>0</v>
      </c>
      <c r="I48" s="185">
        <f>G48+H48</f>
        <v>0</v>
      </c>
      <c r="J48" s="185"/>
    </row>
    <row r="49" spans="1:10" ht="25.5" customHeight="1">
      <c r="A49" s="163"/>
      <c r="B49" s="166" t="s">
        <v>65</v>
      </c>
      <c r="C49" s="165" t="s">
        <v>66</v>
      </c>
      <c r="D49" s="167"/>
      <c r="E49" s="167"/>
      <c r="F49" s="183" t="s">
        <v>23</v>
      </c>
      <c r="G49" s="184">
        <f>'Rozpočet Pol'!I13</f>
        <v>0</v>
      </c>
      <c r="H49" s="184">
        <f>'Rozpočet Pol'!K13</f>
        <v>0</v>
      </c>
      <c r="I49" s="185">
        <f>G49+H49</f>
        <v>0</v>
      </c>
      <c r="J49" s="185"/>
    </row>
    <row r="50" spans="1:10" ht="25.5" customHeight="1">
      <c r="A50" s="163"/>
      <c r="B50" s="166" t="s">
        <v>67</v>
      </c>
      <c r="C50" s="165" t="s">
        <v>68</v>
      </c>
      <c r="D50" s="167"/>
      <c r="E50" s="167"/>
      <c r="F50" s="183" t="s">
        <v>23</v>
      </c>
      <c r="G50" s="184">
        <f>'Rozpočet Pol'!I15</f>
        <v>0</v>
      </c>
      <c r="H50" s="184">
        <f>'Rozpočet Pol'!K15</f>
        <v>0</v>
      </c>
      <c r="I50" s="185">
        <f>G50+H50</f>
        <v>0</v>
      </c>
      <c r="J50" s="185"/>
    </row>
    <row r="51" spans="1:10" ht="25.5" customHeight="1">
      <c r="A51" s="163"/>
      <c r="B51" s="166" t="s">
        <v>69</v>
      </c>
      <c r="C51" s="165" t="s">
        <v>70</v>
      </c>
      <c r="D51" s="167"/>
      <c r="E51" s="167"/>
      <c r="F51" s="183" t="s">
        <v>23</v>
      </c>
      <c r="G51" s="184">
        <f>'Rozpočet Pol'!I24</f>
        <v>0</v>
      </c>
      <c r="H51" s="184">
        <f>'Rozpočet Pol'!K24</f>
        <v>0</v>
      </c>
      <c r="I51" s="185">
        <f>G51+H51</f>
        <v>0</v>
      </c>
      <c r="J51" s="185"/>
    </row>
    <row r="52" spans="1:10" ht="25.5" customHeight="1">
      <c r="A52" s="163"/>
      <c r="B52" s="166" t="s">
        <v>71</v>
      </c>
      <c r="C52" s="165" t="s">
        <v>72</v>
      </c>
      <c r="D52" s="167"/>
      <c r="E52" s="167"/>
      <c r="F52" s="183" t="s">
        <v>24</v>
      </c>
      <c r="G52" s="184">
        <f>'Rozpočet Pol'!I27</f>
        <v>0</v>
      </c>
      <c r="H52" s="184">
        <f>'Rozpočet Pol'!K27</f>
        <v>0</v>
      </c>
      <c r="I52" s="185">
        <f>G52+H52</f>
        <v>0</v>
      </c>
      <c r="J52" s="185"/>
    </row>
    <row r="53" spans="1:10" ht="25.5" customHeight="1">
      <c r="A53" s="163"/>
      <c r="B53" s="166" t="s">
        <v>73</v>
      </c>
      <c r="C53" s="165" t="s">
        <v>74</v>
      </c>
      <c r="D53" s="167"/>
      <c r="E53" s="167"/>
      <c r="F53" s="183" t="s">
        <v>24</v>
      </c>
      <c r="G53" s="184">
        <f>'Rozpočet Pol'!I31</f>
        <v>0</v>
      </c>
      <c r="H53" s="184">
        <f>'Rozpočet Pol'!K31</f>
        <v>0</v>
      </c>
      <c r="I53" s="185">
        <f>G53+H53</f>
        <v>0</v>
      </c>
      <c r="J53" s="185"/>
    </row>
    <row r="54" spans="1:10" ht="25.5" customHeight="1">
      <c r="A54" s="163"/>
      <c r="B54" s="166" t="s">
        <v>75</v>
      </c>
      <c r="C54" s="165" t="s">
        <v>76</v>
      </c>
      <c r="D54" s="167"/>
      <c r="E54" s="167"/>
      <c r="F54" s="183" t="s">
        <v>24</v>
      </c>
      <c r="G54" s="184">
        <f>'Rozpočet Pol'!I87</f>
        <v>0</v>
      </c>
      <c r="H54" s="184">
        <f>'Rozpočet Pol'!K87</f>
        <v>0</v>
      </c>
      <c r="I54" s="185">
        <f>G54+H54</f>
        <v>0</v>
      </c>
      <c r="J54" s="185"/>
    </row>
    <row r="55" spans="1:10" ht="25.5" customHeight="1">
      <c r="A55" s="163"/>
      <c r="B55" s="166" t="s">
        <v>77</v>
      </c>
      <c r="C55" s="165" t="s">
        <v>78</v>
      </c>
      <c r="D55" s="167"/>
      <c r="E55" s="167"/>
      <c r="F55" s="183" t="s">
        <v>24</v>
      </c>
      <c r="G55" s="184">
        <f>'Rozpočet Pol'!I90</f>
        <v>0</v>
      </c>
      <c r="H55" s="184">
        <f>'Rozpočet Pol'!K90</f>
        <v>0</v>
      </c>
      <c r="I55" s="185">
        <f>G55+H55</f>
        <v>0</v>
      </c>
      <c r="J55" s="185"/>
    </row>
    <row r="56" spans="1:10" ht="25.5" customHeight="1">
      <c r="A56" s="163"/>
      <c r="B56" s="166" t="s">
        <v>79</v>
      </c>
      <c r="C56" s="165" t="s">
        <v>80</v>
      </c>
      <c r="D56" s="167"/>
      <c r="E56" s="167"/>
      <c r="F56" s="183" t="s">
        <v>24</v>
      </c>
      <c r="G56" s="184">
        <f>'Rozpočet Pol'!I93</f>
        <v>0</v>
      </c>
      <c r="H56" s="184">
        <f>'Rozpočet Pol'!K93</f>
        <v>0</v>
      </c>
      <c r="I56" s="185">
        <f>G56+H56</f>
        <v>0</v>
      </c>
      <c r="J56" s="185"/>
    </row>
    <row r="57" spans="1:10" ht="25.5" customHeight="1">
      <c r="A57" s="163"/>
      <c r="B57" s="177" t="s">
        <v>81</v>
      </c>
      <c r="C57" s="178" t="s">
        <v>26</v>
      </c>
      <c r="D57" s="179"/>
      <c r="E57" s="179"/>
      <c r="F57" s="186" t="s">
        <v>81</v>
      </c>
      <c r="G57" s="187">
        <f>'Rozpočet Pol'!I95</f>
        <v>0</v>
      </c>
      <c r="H57" s="187">
        <f>'Rozpočet Pol'!K95</f>
        <v>0</v>
      </c>
      <c r="I57" s="188">
        <f>G57+H57</f>
        <v>0</v>
      </c>
      <c r="J57" s="188"/>
    </row>
    <row r="58" spans="1:10" ht="25.5" customHeight="1">
      <c r="A58" s="164"/>
      <c r="B58" s="170" t="s">
        <v>1</v>
      </c>
      <c r="C58" s="170"/>
      <c r="D58" s="171"/>
      <c r="E58" s="171"/>
      <c r="F58" s="189"/>
      <c r="G58" s="190">
        <f>SUM(G47:G57)</f>
        <v>0</v>
      </c>
      <c r="H58" s="190">
        <f>SUM(H47:H57)</f>
        <v>0</v>
      </c>
      <c r="I58" s="191">
        <f>SUM(I47:I57)</f>
        <v>0</v>
      </c>
      <c r="J58" s="191"/>
    </row>
    <row r="59" spans="1:10">
      <c r="F59" s="192"/>
      <c r="G59" s="130"/>
      <c r="H59" s="192"/>
      <c r="I59" s="130"/>
      <c r="J59" s="130"/>
    </row>
    <row r="60" spans="1:10">
      <c r="F60" s="192"/>
      <c r="G60" s="130"/>
      <c r="H60" s="192"/>
      <c r="I60" s="130"/>
      <c r="J60" s="130"/>
    </row>
    <row r="61" spans="1:10">
      <c r="F61" s="192"/>
      <c r="G61" s="130"/>
      <c r="H61" s="192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12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84</v>
      </c>
    </row>
    <row r="2" spans="1:60" ht="24.95" customHeight="1">
      <c r="A2" s="202" t="s">
        <v>83</v>
      </c>
      <c r="B2" s="196"/>
      <c r="C2" s="197" t="s">
        <v>47</v>
      </c>
      <c r="D2" s="198"/>
      <c r="E2" s="198"/>
      <c r="F2" s="198"/>
      <c r="G2" s="204"/>
      <c r="AE2" t="s">
        <v>85</v>
      </c>
    </row>
    <row r="3" spans="1:60" ht="24.95" customHeight="1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86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87</v>
      </c>
    </row>
    <row r="5" spans="1:60" hidden="1">
      <c r="A5" s="206" t="s">
        <v>88</v>
      </c>
      <c r="B5" s="207"/>
      <c r="C5" s="208"/>
      <c r="D5" s="209"/>
      <c r="E5" s="209"/>
      <c r="F5" s="209"/>
      <c r="G5" s="210"/>
      <c r="AE5" t="s">
        <v>89</v>
      </c>
    </row>
    <row r="7" spans="1:60" ht="38.25">
      <c r="A7" s="215" t="s">
        <v>90</v>
      </c>
      <c r="B7" s="216" t="s">
        <v>91</v>
      </c>
      <c r="C7" s="216" t="s">
        <v>92</v>
      </c>
      <c r="D7" s="215" t="s">
        <v>93</v>
      </c>
      <c r="E7" s="215" t="s">
        <v>94</v>
      </c>
      <c r="F7" s="211" t="s">
        <v>95</v>
      </c>
      <c r="G7" s="232" t="s">
        <v>28</v>
      </c>
      <c r="H7" s="233" t="s">
        <v>29</v>
      </c>
      <c r="I7" s="233" t="s">
        <v>96</v>
      </c>
      <c r="J7" s="233" t="s">
        <v>30</v>
      </c>
      <c r="K7" s="233" t="s">
        <v>97</v>
      </c>
      <c r="L7" s="233" t="s">
        <v>98</v>
      </c>
      <c r="M7" s="233" t="s">
        <v>99</v>
      </c>
      <c r="N7" s="233" t="s">
        <v>100</v>
      </c>
      <c r="O7" s="233" t="s">
        <v>101</v>
      </c>
      <c r="P7" s="233" t="s">
        <v>102</v>
      </c>
      <c r="Q7" s="233" t="s">
        <v>103</v>
      </c>
      <c r="R7" s="233" t="s">
        <v>104</v>
      </c>
      <c r="S7" s="233" t="s">
        <v>105</v>
      </c>
      <c r="T7" s="233" t="s">
        <v>106</v>
      </c>
      <c r="U7" s="218" t="s">
        <v>107</v>
      </c>
    </row>
    <row r="8" spans="1:60">
      <c r="A8" s="234" t="s">
        <v>108</v>
      </c>
      <c r="B8" s="235" t="s">
        <v>61</v>
      </c>
      <c r="C8" s="236" t="s">
        <v>62</v>
      </c>
      <c r="D8" s="237"/>
      <c r="E8" s="238"/>
      <c r="F8" s="239"/>
      <c r="G8" s="239">
        <f>SUMIF(AE9:AE10,"&lt;&gt;NOR",G9:G10)</f>
        <v>0</v>
      </c>
      <c r="H8" s="239"/>
      <c r="I8" s="239">
        <f>SUM(I9:I10)</f>
        <v>0</v>
      </c>
      <c r="J8" s="239"/>
      <c r="K8" s="239">
        <f>SUM(K9:K10)</f>
        <v>0</v>
      </c>
      <c r="L8" s="239"/>
      <c r="M8" s="239">
        <f>SUM(M9:M10)</f>
        <v>0</v>
      </c>
      <c r="N8" s="217"/>
      <c r="O8" s="217">
        <f>SUM(O9:O10)</f>
        <v>5.9436099999999996</v>
      </c>
      <c r="P8" s="217"/>
      <c r="Q8" s="217">
        <f>SUM(Q9:Q10)</f>
        <v>0</v>
      </c>
      <c r="R8" s="217"/>
      <c r="S8" s="217"/>
      <c r="T8" s="234"/>
      <c r="U8" s="217">
        <f>SUM(U9:U10)</f>
        <v>54.05</v>
      </c>
      <c r="AE8" t="s">
        <v>109</v>
      </c>
    </row>
    <row r="9" spans="1:60" ht="22.5" outlineLevel="1">
      <c r="A9" s="213">
        <v>1</v>
      </c>
      <c r="B9" s="219" t="s">
        <v>110</v>
      </c>
      <c r="C9" s="262" t="s">
        <v>111</v>
      </c>
      <c r="D9" s="221" t="s">
        <v>112</v>
      </c>
      <c r="E9" s="227">
        <v>11</v>
      </c>
      <c r="F9" s="229">
        <f>H9+J9</f>
        <v>0</v>
      </c>
      <c r="G9" s="229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22">
        <v>0.11795</v>
      </c>
      <c r="O9" s="222">
        <f>ROUND(E9*N9,5)</f>
        <v>1.29745</v>
      </c>
      <c r="P9" s="222">
        <v>0</v>
      </c>
      <c r="Q9" s="222">
        <f>ROUND(E9*P9,5)</f>
        <v>0</v>
      </c>
      <c r="R9" s="222"/>
      <c r="S9" s="222"/>
      <c r="T9" s="223">
        <v>0.87629999999999997</v>
      </c>
      <c r="U9" s="222">
        <f>ROUND(E9*T9,2)</f>
        <v>9.64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113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13">
        <v>2</v>
      </c>
      <c r="B10" s="219" t="s">
        <v>114</v>
      </c>
      <c r="C10" s="262" t="s">
        <v>115</v>
      </c>
      <c r="D10" s="221" t="s">
        <v>112</v>
      </c>
      <c r="E10" s="227">
        <v>36</v>
      </c>
      <c r="F10" s="229">
        <f>H10+J10</f>
        <v>0</v>
      </c>
      <c r="G10" s="229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21</v>
      </c>
      <c r="M10" s="229">
        <f>G10*(1+L10/100)</f>
        <v>0</v>
      </c>
      <c r="N10" s="222">
        <v>0.12906000000000001</v>
      </c>
      <c r="O10" s="222">
        <f>ROUND(E10*N10,5)</f>
        <v>4.6461600000000001</v>
      </c>
      <c r="P10" s="222">
        <v>0</v>
      </c>
      <c r="Q10" s="222">
        <f>ROUND(E10*P10,5)</f>
        <v>0</v>
      </c>
      <c r="R10" s="222"/>
      <c r="S10" s="222"/>
      <c r="T10" s="223">
        <v>1.23359</v>
      </c>
      <c r="U10" s="222">
        <f>ROUND(E10*T10,2)</f>
        <v>44.41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116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>
      <c r="A11" s="214" t="s">
        <v>108</v>
      </c>
      <c r="B11" s="220" t="s">
        <v>63</v>
      </c>
      <c r="C11" s="263" t="s">
        <v>64</v>
      </c>
      <c r="D11" s="224"/>
      <c r="E11" s="228"/>
      <c r="F11" s="231"/>
      <c r="G11" s="231">
        <f>SUMIF(AE12:AE12,"&lt;&gt;NOR",G12:G12)</f>
        <v>0</v>
      </c>
      <c r="H11" s="231"/>
      <c r="I11" s="231">
        <f>SUM(I12:I12)</f>
        <v>0</v>
      </c>
      <c r="J11" s="231"/>
      <c r="K11" s="231">
        <f>SUM(K12:K12)</f>
        <v>0</v>
      </c>
      <c r="L11" s="231"/>
      <c r="M11" s="231">
        <f>SUM(M12:M12)</f>
        <v>0</v>
      </c>
      <c r="N11" s="225"/>
      <c r="O11" s="225">
        <f>SUM(O12:O12)</f>
        <v>1.6282000000000001</v>
      </c>
      <c r="P11" s="225"/>
      <c r="Q11" s="225">
        <f>SUM(Q12:Q12)</f>
        <v>0</v>
      </c>
      <c r="R11" s="225"/>
      <c r="S11" s="225"/>
      <c r="T11" s="226"/>
      <c r="U11" s="225">
        <f>SUM(U12:U12)</f>
        <v>133</v>
      </c>
      <c r="AE11" t="s">
        <v>109</v>
      </c>
    </row>
    <row r="12" spans="1:60" outlineLevel="1">
      <c r="A12" s="213">
        <v>3</v>
      </c>
      <c r="B12" s="219" t="s">
        <v>117</v>
      </c>
      <c r="C12" s="262" t="s">
        <v>118</v>
      </c>
      <c r="D12" s="221" t="s">
        <v>112</v>
      </c>
      <c r="E12" s="227">
        <v>140</v>
      </c>
      <c r="F12" s="229">
        <f>H12+J12</f>
        <v>0</v>
      </c>
      <c r="G12" s="229">
        <f>ROUND(E12*F12,2)</f>
        <v>0</v>
      </c>
      <c r="H12" s="230"/>
      <c r="I12" s="229">
        <f>ROUND(E12*H12,2)</f>
        <v>0</v>
      </c>
      <c r="J12" s="230"/>
      <c r="K12" s="229">
        <f>ROUND(E12*J12,2)</f>
        <v>0</v>
      </c>
      <c r="L12" s="229">
        <v>21</v>
      </c>
      <c r="M12" s="229">
        <f>G12*(1+L12/100)</f>
        <v>0</v>
      </c>
      <c r="N12" s="222">
        <v>1.163E-2</v>
      </c>
      <c r="O12" s="222">
        <f>ROUND(E12*N12,5)</f>
        <v>1.6282000000000001</v>
      </c>
      <c r="P12" s="222">
        <v>0</v>
      </c>
      <c r="Q12" s="222">
        <f>ROUND(E12*P12,5)</f>
        <v>0</v>
      </c>
      <c r="R12" s="222"/>
      <c r="S12" s="222"/>
      <c r="T12" s="223">
        <v>0.95</v>
      </c>
      <c r="U12" s="222">
        <f>ROUND(E12*T12,2)</f>
        <v>133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113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>
      <c r="A13" s="214" t="s">
        <v>108</v>
      </c>
      <c r="B13" s="220" t="s">
        <v>65</v>
      </c>
      <c r="C13" s="263" t="s">
        <v>66</v>
      </c>
      <c r="D13" s="224"/>
      <c r="E13" s="228"/>
      <c r="F13" s="231"/>
      <c r="G13" s="231">
        <f>SUMIF(AE14:AE14,"&lt;&gt;NOR",G14:G14)</f>
        <v>0</v>
      </c>
      <c r="H13" s="231"/>
      <c r="I13" s="231">
        <f>SUM(I14:I14)</f>
        <v>0</v>
      </c>
      <c r="J13" s="231"/>
      <c r="K13" s="231">
        <f>SUM(K14:K14)</f>
        <v>0</v>
      </c>
      <c r="L13" s="231"/>
      <c r="M13" s="231">
        <f>SUM(M14:M14)</f>
        <v>0</v>
      </c>
      <c r="N13" s="225"/>
      <c r="O13" s="225">
        <f>SUM(O14:O14)</f>
        <v>2.6874600000000002</v>
      </c>
      <c r="P13" s="225"/>
      <c r="Q13" s="225">
        <f>SUM(Q14:Q14)</f>
        <v>0</v>
      </c>
      <c r="R13" s="225"/>
      <c r="S13" s="225"/>
      <c r="T13" s="226"/>
      <c r="U13" s="225">
        <f>SUM(U14:U14)</f>
        <v>48.25</v>
      </c>
      <c r="AE13" t="s">
        <v>109</v>
      </c>
    </row>
    <row r="14" spans="1:60" outlineLevel="1">
      <c r="A14" s="213">
        <v>4</v>
      </c>
      <c r="B14" s="219" t="s">
        <v>119</v>
      </c>
      <c r="C14" s="262" t="s">
        <v>120</v>
      </c>
      <c r="D14" s="221" t="s">
        <v>112</v>
      </c>
      <c r="E14" s="227">
        <v>47</v>
      </c>
      <c r="F14" s="229">
        <f>H14+J14</f>
        <v>0</v>
      </c>
      <c r="G14" s="229">
        <f>ROUND(E14*F14,2)</f>
        <v>0</v>
      </c>
      <c r="H14" s="230"/>
      <c r="I14" s="229">
        <f>ROUND(E14*H14,2)</f>
        <v>0</v>
      </c>
      <c r="J14" s="230"/>
      <c r="K14" s="229">
        <f>ROUND(E14*J14,2)</f>
        <v>0</v>
      </c>
      <c r="L14" s="229">
        <v>21</v>
      </c>
      <c r="M14" s="229">
        <f>G14*(1+L14/100)</f>
        <v>0</v>
      </c>
      <c r="N14" s="222">
        <v>5.7180000000000002E-2</v>
      </c>
      <c r="O14" s="222">
        <f>ROUND(E14*N14,5)</f>
        <v>2.6874600000000002</v>
      </c>
      <c r="P14" s="222">
        <v>0</v>
      </c>
      <c r="Q14" s="222">
        <f>ROUND(E14*P14,5)</f>
        <v>0</v>
      </c>
      <c r="R14" s="222"/>
      <c r="S14" s="222"/>
      <c r="T14" s="223">
        <v>1.0264899999999999</v>
      </c>
      <c r="U14" s="222">
        <f>ROUND(E14*T14,2)</f>
        <v>48.25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116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>
      <c r="A15" s="214" t="s">
        <v>108</v>
      </c>
      <c r="B15" s="220" t="s">
        <v>67</v>
      </c>
      <c r="C15" s="263" t="s">
        <v>68</v>
      </c>
      <c r="D15" s="224"/>
      <c r="E15" s="228"/>
      <c r="F15" s="231"/>
      <c r="G15" s="231">
        <f>SUMIF(AE16:AE23,"&lt;&gt;NOR",G16:G23)</f>
        <v>0</v>
      </c>
      <c r="H15" s="231"/>
      <c r="I15" s="231">
        <f>SUM(I16:I23)</f>
        <v>0</v>
      </c>
      <c r="J15" s="231"/>
      <c r="K15" s="231">
        <f>SUM(K16:K23)</f>
        <v>0</v>
      </c>
      <c r="L15" s="231"/>
      <c r="M15" s="231">
        <f>SUM(M16:M23)</f>
        <v>0</v>
      </c>
      <c r="N15" s="225"/>
      <c r="O15" s="225">
        <f>SUM(O16:O23)</f>
        <v>2.8049999999999999E-2</v>
      </c>
      <c r="P15" s="225"/>
      <c r="Q15" s="225">
        <f>SUM(Q16:Q23)</f>
        <v>28.97</v>
      </c>
      <c r="R15" s="225"/>
      <c r="S15" s="225"/>
      <c r="T15" s="226"/>
      <c r="U15" s="225">
        <f>SUM(U16:U23)</f>
        <v>226.79999999999998</v>
      </c>
      <c r="AE15" t="s">
        <v>109</v>
      </c>
    </row>
    <row r="16" spans="1:60" outlineLevel="1">
      <c r="A16" s="213">
        <v>5</v>
      </c>
      <c r="B16" s="219" t="s">
        <v>121</v>
      </c>
      <c r="C16" s="262" t="s">
        <v>122</v>
      </c>
      <c r="D16" s="221" t="s">
        <v>112</v>
      </c>
      <c r="E16" s="227">
        <v>51</v>
      </c>
      <c r="F16" s="229">
        <f>H16+J16</f>
        <v>0</v>
      </c>
      <c r="G16" s="229">
        <f>ROUND(E16*F16,2)</f>
        <v>0</v>
      </c>
      <c r="H16" s="230"/>
      <c r="I16" s="229">
        <f>ROUND(E16*H16,2)</f>
        <v>0</v>
      </c>
      <c r="J16" s="230"/>
      <c r="K16" s="229">
        <f>ROUND(E16*J16,2)</f>
        <v>0</v>
      </c>
      <c r="L16" s="229">
        <v>21</v>
      </c>
      <c r="M16" s="229">
        <f>G16*(1+L16/100)</f>
        <v>0</v>
      </c>
      <c r="N16" s="222">
        <v>5.5000000000000003E-4</v>
      </c>
      <c r="O16" s="222">
        <f>ROUND(E16*N16,5)</f>
        <v>2.8049999999999999E-2</v>
      </c>
      <c r="P16" s="222">
        <v>0.54</v>
      </c>
      <c r="Q16" s="222">
        <f>ROUND(E16*P16,5)</f>
        <v>27.54</v>
      </c>
      <c r="R16" s="222"/>
      <c r="S16" s="222"/>
      <c r="T16" s="223">
        <v>3.0087000000000002</v>
      </c>
      <c r="U16" s="222">
        <f>ROUND(E16*T16,2)</f>
        <v>153.44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116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3">
        <v>6</v>
      </c>
      <c r="B17" s="219" t="s">
        <v>123</v>
      </c>
      <c r="C17" s="262" t="s">
        <v>124</v>
      </c>
      <c r="D17" s="221" t="s">
        <v>125</v>
      </c>
      <c r="E17" s="227">
        <v>55</v>
      </c>
      <c r="F17" s="229">
        <f>H17+J17</f>
        <v>0</v>
      </c>
      <c r="G17" s="229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21</v>
      </c>
      <c r="M17" s="229">
        <f>G17*(1+L17/100)</f>
        <v>0</v>
      </c>
      <c r="N17" s="222">
        <v>0</v>
      </c>
      <c r="O17" s="222">
        <f>ROUND(E17*N17,5)</f>
        <v>0</v>
      </c>
      <c r="P17" s="222">
        <v>2.5999999999999999E-2</v>
      </c>
      <c r="Q17" s="222">
        <f>ROUND(E17*P17,5)</f>
        <v>1.43</v>
      </c>
      <c r="R17" s="222"/>
      <c r="S17" s="222"/>
      <c r="T17" s="223">
        <v>0.56499999999999995</v>
      </c>
      <c r="U17" s="222">
        <f>ROUND(E17*T17,2)</f>
        <v>31.08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113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3">
        <v>7</v>
      </c>
      <c r="B18" s="219" t="s">
        <v>126</v>
      </c>
      <c r="C18" s="262" t="s">
        <v>127</v>
      </c>
      <c r="D18" s="221" t="s">
        <v>128</v>
      </c>
      <c r="E18" s="227">
        <v>8</v>
      </c>
      <c r="F18" s="229">
        <f>H18+J18</f>
        <v>0</v>
      </c>
      <c r="G18" s="229">
        <f>ROUND(E18*F18,2)</f>
        <v>0</v>
      </c>
      <c r="H18" s="230"/>
      <c r="I18" s="229">
        <f>ROUND(E18*H18,2)</f>
        <v>0</v>
      </c>
      <c r="J18" s="230"/>
      <c r="K18" s="229">
        <f>ROUND(E18*J18,2)</f>
        <v>0</v>
      </c>
      <c r="L18" s="229">
        <v>21</v>
      </c>
      <c r="M18" s="229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113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3">
        <v>8</v>
      </c>
      <c r="B19" s="219" t="s">
        <v>129</v>
      </c>
      <c r="C19" s="262" t="s">
        <v>130</v>
      </c>
      <c r="D19" s="221" t="s">
        <v>128</v>
      </c>
      <c r="E19" s="227">
        <v>9.5</v>
      </c>
      <c r="F19" s="229">
        <f>H19+J19</f>
        <v>0</v>
      </c>
      <c r="G19" s="229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21</v>
      </c>
      <c r="M19" s="229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0.93300000000000005</v>
      </c>
      <c r="U19" s="222">
        <f>ROUND(E19*T19,2)</f>
        <v>8.86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113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3">
        <v>9</v>
      </c>
      <c r="B20" s="219" t="s">
        <v>131</v>
      </c>
      <c r="C20" s="262" t="s">
        <v>132</v>
      </c>
      <c r="D20" s="221" t="s">
        <v>128</v>
      </c>
      <c r="E20" s="227">
        <v>9.5</v>
      </c>
      <c r="F20" s="229">
        <f>H20+J20</f>
        <v>0</v>
      </c>
      <c r="G20" s="229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21</v>
      </c>
      <c r="M20" s="229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2.4700000000000002</v>
      </c>
      <c r="U20" s="222">
        <f>ROUND(E20*T20,2)</f>
        <v>23.47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116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3">
        <v>10</v>
      </c>
      <c r="B21" s="219" t="s">
        <v>133</v>
      </c>
      <c r="C21" s="262" t="s">
        <v>134</v>
      </c>
      <c r="D21" s="221" t="s">
        <v>128</v>
      </c>
      <c r="E21" s="227">
        <v>1.5</v>
      </c>
      <c r="F21" s="229">
        <f>H21+J21</f>
        <v>0</v>
      </c>
      <c r="G21" s="229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21</v>
      </c>
      <c r="M21" s="229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113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3">
        <v>11</v>
      </c>
      <c r="B22" s="219" t="s">
        <v>135</v>
      </c>
      <c r="C22" s="262" t="s">
        <v>136</v>
      </c>
      <c r="D22" s="221" t="s">
        <v>128</v>
      </c>
      <c r="E22" s="227">
        <v>9.5</v>
      </c>
      <c r="F22" s="229">
        <f>H22+J22</f>
        <v>0</v>
      </c>
      <c r="G22" s="229">
        <f>ROUND(E22*F22,2)</f>
        <v>0</v>
      </c>
      <c r="H22" s="230"/>
      <c r="I22" s="229">
        <f>ROUND(E22*H22,2)</f>
        <v>0</v>
      </c>
      <c r="J22" s="230"/>
      <c r="K22" s="229">
        <f>ROUND(E22*J22,2)</f>
        <v>0</v>
      </c>
      <c r="L22" s="229">
        <v>21</v>
      </c>
      <c r="M22" s="229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0.94199999999999995</v>
      </c>
      <c r="U22" s="222">
        <f>ROUND(E22*T22,2)</f>
        <v>8.9499999999999993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113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3">
        <v>12</v>
      </c>
      <c r="B23" s="219" t="s">
        <v>137</v>
      </c>
      <c r="C23" s="262" t="s">
        <v>138</v>
      </c>
      <c r="D23" s="221" t="s">
        <v>128</v>
      </c>
      <c r="E23" s="227">
        <v>9.5</v>
      </c>
      <c r="F23" s="229">
        <f>H23+J23</f>
        <v>0</v>
      </c>
      <c r="G23" s="229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21</v>
      </c>
      <c r="M23" s="229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0.105</v>
      </c>
      <c r="U23" s="222">
        <f>ROUND(E23*T23,2)</f>
        <v>1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113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>
      <c r="A24" s="214" t="s">
        <v>108</v>
      </c>
      <c r="B24" s="220" t="s">
        <v>69</v>
      </c>
      <c r="C24" s="263" t="s">
        <v>70</v>
      </c>
      <c r="D24" s="224"/>
      <c r="E24" s="228"/>
      <c r="F24" s="231"/>
      <c r="G24" s="231">
        <f>SUMIF(AE25:AE26,"&lt;&gt;NOR",G25:G26)</f>
        <v>0</v>
      </c>
      <c r="H24" s="231"/>
      <c r="I24" s="231">
        <f>SUM(I25:I26)</f>
        <v>0</v>
      </c>
      <c r="J24" s="231"/>
      <c r="K24" s="231">
        <f>SUM(K25:K26)</f>
        <v>0</v>
      </c>
      <c r="L24" s="231"/>
      <c r="M24" s="231">
        <f>SUM(M25:M26)</f>
        <v>0</v>
      </c>
      <c r="N24" s="225"/>
      <c r="O24" s="225">
        <f>SUM(O25:O26)</f>
        <v>0</v>
      </c>
      <c r="P24" s="225"/>
      <c r="Q24" s="225">
        <f>SUM(Q25:Q26)</f>
        <v>0</v>
      </c>
      <c r="R24" s="225"/>
      <c r="S24" s="225"/>
      <c r="T24" s="226"/>
      <c r="U24" s="225">
        <f>SUM(U25:U26)</f>
        <v>17.45</v>
      </c>
      <c r="AE24" t="s">
        <v>109</v>
      </c>
    </row>
    <row r="25" spans="1:60" outlineLevel="1">
      <c r="A25" s="213">
        <v>13</v>
      </c>
      <c r="B25" s="219" t="s">
        <v>139</v>
      </c>
      <c r="C25" s="262" t="s">
        <v>140</v>
      </c>
      <c r="D25" s="221" t="s">
        <v>128</v>
      </c>
      <c r="E25" s="227">
        <v>1</v>
      </c>
      <c r="F25" s="229">
        <f>H25+J25</f>
        <v>0</v>
      </c>
      <c r="G25" s="229">
        <f>ROUND(E25*F25,2)</f>
        <v>0</v>
      </c>
      <c r="H25" s="230"/>
      <c r="I25" s="229">
        <f>ROUND(E25*H25,2)</f>
        <v>0</v>
      </c>
      <c r="J25" s="230"/>
      <c r="K25" s="229">
        <f>ROUND(E25*J25,2)</f>
        <v>0</v>
      </c>
      <c r="L25" s="229">
        <v>21</v>
      </c>
      <c r="M25" s="229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1.3740000000000001</v>
      </c>
      <c r="U25" s="222">
        <f>ROUND(E25*T25,2)</f>
        <v>1.37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113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>
        <v>14</v>
      </c>
      <c r="B26" s="219" t="s">
        <v>141</v>
      </c>
      <c r="C26" s="262" t="s">
        <v>142</v>
      </c>
      <c r="D26" s="221" t="s">
        <v>128</v>
      </c>
      <c r="E26" s="227">
        <v>8.5</v>
      </c>
      <c r="F26" s="229">
        <f>H26+J26</f>
        <v>0</v>
      </c>
      <c r="G26" s="229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21</v>
      </c>
      <c r="M26" s="229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1.8919999999999999</v>
      </c>
      <c r="U26" s="222">
        <f>ROUND(E26*T26,2)</f>
        <v>16.079999999999998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113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>
      <c r="A27" s="214" t="s">
        <v>108</v>
      </c>
      <c r="B27" s="220" t="s">
        <v>71</v>
      </c>
      <c r="C27" s="263" t="s">
        <v>72</v>
      </c>
      <c r="D27" s="224"/>
      <c r="E27" s="228"/>
      <c r="F27" s="231"/>
      <c r="G27" s="231">
        <f>SUMIF(AE28:AE30,"&lt;&gt;NOR",G28:G30)</f>
        <v>0</v>
      </c>
      <c r="H27" s="231"/>
      <c r="I27" s="231">
        <f>SUM(I28:I30)</f>
        <v>0</v>
      </c>
      <c r="J27" s="231"/>
      <c r="K27" s="231">
        <f>SUM(K28:K30)</f>
        <v>0</v>
      </c>
      <c r="L27" s="231"/>
      <c r="M27" s="231">
        <f>SUM(M28:M30)</f>
        <v>0</v>
      </c>
      <c r="N27" s="225"/>
      <c r="O27" s="225">
        <f>SUM(O28:O30)</f>
        <v>0.16799</v>
      </c>
      <c r="P27" s="225"/>
      <c r="Q27" s="225">
        <f>SUM(Q28:Q30)</f>
        <v>0</v>
      </c>
      <c r="R27" s="225"/>
      <c r="S27" s="225"/>
      <c r="T27" s="226"/>
      <c r="U27" s="225">
        <f>SUM(U28:U30)</f>
        <v>40.150000000000006</v>
      </c>
      <c r="AE27" t="s">
        <v>109</v>
      </c>
    </row>
    <row r="28" spans="1:60" ht="22.5" outlineLevel="1">
      <c r="A28" s="213">
        <v>15</v>
      </c>
      <c r="B28" s="219" t="s">
        <v>143</v>
      </c>
      <c r="C28" s="262" t="s">
        <v>144</v>
      </c>
      <c r="D28" s="221" t="s">
        <v>125</v>
      </c>
      <c r="E28" s="227">
        <v>30</v>
      </c>
      <c r="F28" s="229">
        <f>H28+J28</f>
        <v>0</v>
      </c>
      <c r="G28" s="229">
        <f>ROUND(E28*F28,2)</f>
        <v>0</v>
      </c>
      <c r="H28" s="230"/>
      <c r="I28" s="229">
        <f>ROUND(E28*H28,2)</f>
        <v>0</v>
      </c>
      <c r="J28" s="230"/>
      <c r="K28" s="229">
        <f>ROUND(E28*J28,2)</f>
        <v>0</v>
      </c>
      <c r="L28" s="229">
        <v>21</v>
      </c>
      <c r="M28" s="229">
        <f>G28*(1+L28/100)</f>
        <v>0</v>
      </c>
      <c r="N28" s="222">
        <v>4.8700000000000002E-3</v>
      </c>
      <c r="O28" s="222">
        <f>ROUND(E28*N28,5)</f>
        <v>0.14610000000000001</v>
      </c>
      <c r="P28" s="222">
        <v>0</v>
      </c>
      <c r="Q28" s="222">
        <f>ROUND(E28*P28,5)</f>
        <v>0</v>
      </c>
      <c r="R28" s="222"/>
      <c r="S28" s="222"/>
      <c r="T28" s="223">
        <v>1.29</v>
      </c>
      <c r="U28" s="222">
        <f>ROUND(E28*T28,2)</f>
        <v>38.700000000000003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113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13">
        <v>16</v>
      </c>
      <c r="B29" s="219" t="s">
        <v>145</v>
      </c>
      <c r="C29" s="262" t="s">
        <v>146</v>
      </c>
      <c r="D29" s="221" t="s">
        <v>147</v>
      </c>
      <c r="E29" s="227">
        <v>1</v>
      </c>
      <c r="F29" s="229">
        <f>H29+J29</f>
        <v>0</v>
      </c>
      <c r="G29" s="229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21</v>
      </c>
      <c r="M29" s="229">
        <f>G29*(1+L29/100)</f>
        <v>0</v>
      </c>
      <c r="N29" s="222">
        <v>1.89E-3</v>
      </c>
      <c r="O29" s="222">
        <f>ROUND(E29*N29,5)</f>
        <v>1.89E-3</v>
      </c>
      <c r="P29" s="222">
        <v>0</v>
      </c>
      <c r="Q29" s="222">
        <f>ROUND(E29*P29,5)</f>
        <v>0</v>
      </c>
      <c r="R29" s="222"/>
      <c r="S29" s="222"/>
      <c r="T29" s="223">
        <v>1.4450000000000001</v>
      </c>
      <c r="U29" s="222">
        <f>ROUND(E29*T29,2)</f>
        <v>1.45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113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3">
        <v>17</v>
      </c>
      <c r="B30" s="219" t="s">
        <v>148</v>
      </c>
      <c r="C30" s="262" t="s">
        <v>149</v>
      </c>
      <c r="D30" s="221" t="s">
        <v>125</v>
      </c>
      <c r="E30" s="227">
        <v>25</v>
      </c>
      <c r="F30" s="229">
        <f>H30+J30</f>
        <v>0</v>
      </c>
      <c r="G30" s="229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21</v>
      </c>
      <c r="M30" s="229">
        <f>G30*(1+L30/100)</f>
        <v>0</v>
      </c>
      <c r="N30" s="222">
        <v>8.0000000000000004E-4</v>
      </c>
      <c r="O30" s="222">
        <f>ROUND(E30*N30,5)</f>
        <v>0.02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150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>
      <c r="A31" s="214" t="s">
        <v>108</v>
      </c>
      <c r="B31" s="220" t="s">
        <v>73</v>
      </c>
      <c r="C31" s="263" t="s">
        <v>74</v>
      </c>
      <c r="D31" s="224"/>
      <c r="E31" s="228"/>
      <c r="F31" s="231"/>
      <c r="G31" s="231">
        <f>SUMIF(AE32:AE86,"&lt;&gt;NOR",G32:G86)</f>
        <v>0</v>
      </c>
      <c r="H31" s="231"/>
      <c r="I31" s="231">
        <f>SUM(I32:I86)</f>
        <v>0</v>
      </c>
      <c r="J31" s="231"/>
      <c r="K31" s="231">
        <f>SUM(K32:K86)</f>
        <v>0</v>
      </c>
      <c r="L31" s="231"/>
      <c r="M31" s="231">
        <f>SUM(M32:M86)</f>
        <v>0</v>
      </c>
      <c r="N31" s="225"/>
      <c r="O31" s="225">
        <f>SUM(O32:O86)</f>
        <v>2.8000699999999998</v>
      </c>
      <c r="P31" s="225"/>
      <c r="Q31" s="225">
        <f>SUM(Q32:Q86)</f>
        <v>2.1021000000000001</v>
      </c>
      <c r="R31" s="225"/>
      <c r="S31" s="225"/>
      <c r="T31" s="226"/>
      <c r="U31" s="225">
        <f>SUM(U32:U86)</f>
        <v>954.76</v>
      </c>
      <c r="AE31" t="s">
        <v>109</v>
      </c>
    </row>
    <row r="32" spans="1:60" ht="22.5" outlineLevel="1">
      <c r="A32" s="213">
        <v>18</v>
      </c>
      <c r="B32" s="219" t="s">
        <v>151</v>
      </c>
      <c r="C32" s="262" t="s">
        <v>152</v>
      </c>
      <c r="D32" s="221" t="s">
        <v>153</v>
      </c>
      <c r="E32" s="227">
        <v>45</v>
      </c>
      <c r="F32" s="229">
        <f>H32+J32</f>
        <v>0</v>
      </c>
      <c r="G32" s="229">
        <f>ROUND(E32*F32,2)</f>
        <v>0</v>
      </c>
      <c r="H32" s="230"/>
      <c r="I32" s="229">
        <f>ROUND(E32*H32,2)</f>
        <v>0</v>
      </c>
      <c r="J32" s="230"/>
      <c r="K32" s="229">
        <f>ROUND(E32*J32,2)</f>
        <v>0</v>
      </c>
      <c r="L32" s="229">
        <v>21</v>
      </c>
      <c r="M32" s="229">
        <f>G32*(1+L32/100)</f>
        <v>0</v>
      </c>
      <c r="N32" s="222">
        <v>1.57E-3</v>
      </c>
      <c r="O32" s="222">
        <f>ROUND(E32*N32,5)</f>
        <v>7.0650000000000004E-2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150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>
      <c r="A33" s="213">
        <v>19</v>
      </c>
      <c r="B33" s="219" t="s">
        <v>154</v>
      </c>
      <c r="C33" s="262" t="s">
        <v>155</v>
      </c>
      <c r="D33" s="221" t="s">
        <v>153</v>
      </c>
      <c r="E33" s="227">
        <v>90</v>
      </c>
      <c r="F33" s="229">
        <f>H33+J33</f>
        <v>0</v>
      </c>
      <c r="G33" s="229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21</v>
      </c>
      <c r="M33" s="229">
        <f>G33*(1+L33/100)</f>
        <v>0</v>
      </c>
      <c r="N33" s="222">
        <v>1.0399999999999999E-3</v>
      </c>
      <c r="O33" s="222">
        <f>ROUND(E33*N33,5)</f>
        <v>9.3600000000000003E-2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150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>
      <c r="A34" s="213">
        <v>20</v>
      </c>
      <c r="B34" s="219" t="s">
        <v>156</v>
      </c>
      <c r="C34" s="262" t="s">
        <v>157</v>
      </c>
      <c r="D34" s="221" t="s">
        <v>153</v>
      </c>
      <c r="E34" s="227">
        <v>89</v>
      </c>
      <c r="F34" s="229">
        <f>H34+J34</f>
        <v>0</v>
      </c>
      <c r="G34" s="229">
        <f>ROUND(E34*F34,2)</f>
        <v>0</v>
      </c>
      <c r="H34" s="230"/>
      <c r="I34" s="229">
        <f>ROUND(E34*H34,2)</f>
        <v>0</v>
      </c>
      <c r="J34" s="230"/>
      <c r="K34" s="229">
        <f>ROUND(E34*J34,2)</f>
        <v>0</v>
      </c>
      <c r="L34" s="229">
        <v>21</v>
      </c>
      <c r="M34" s="229">
        <f>G34*(1+L34/100)</f>
        <v>0</v>
      </c>
      <c r="N34" s="222">
        <v>6.8999999999999997E-4</v>
      </c>
      <c r="O34" s="222">
        <f>ROUND(E34*N34,5)</f>
        <v>6.1409999999999999E-2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150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>
      <c r="A35" s="213">
        <v>21</v>
      </c>
      <c r="B35" s="219" t="s">
        <v>158</v>
      </c>
      <c r="C35" s="262" t="s">
        <v>159</v>
      </c>
      <c r="D35" s="221" t="s">
        <v>153</v>
      </c>
      <c r="E35" s="227">
        <v>220</v>
      </c>
      <c r="F35" s="229">
        <f>H35+J35</f>
        <v>0</v>
      </c>
      <c r="G35" s="229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21</v>
      </c>
      <c r="M35" s="229">
        <f>G35*(1+L35/100)</f>
        <v>0</v>
      </c>
      <c r="N35" s="222">
        <v>4.6999999999999999E-4</v>
      </c>
      <c r="O35" s="222">
        <f>ROUND(E35*N35,5)</f>
        <v>0.10340000000000001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150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>
      <c r="A36" s="213">
        <v>22</v>
      </c>
      <c r="B36" s="219" t="s">
        <v>160</v>
      </c>
      <c r="C36" s="262" t="s">
        <v>161</v>
      </c>
      <c r="D36" s="221" t="s">
        <v>153</v>
      </c>
      <c r="E36" s="227">
        <v>240</v>
      </c>
      <c r="F36" s="229">
        <f>H36+J36</f>
        <v>0</v>
      </c>
      <c r="G36" s="229">
        <f>ROUND(E36*F36,2)</f>
        <v>0</v>
      </c>
      <c r="H36" s="230"/>
      <c r="I36" s="229">
        <f>ROUND(E36*H36,2)</f>
        <v>0</v>
      </c>
      <c r="J36" s="230"/>
      <c r="K36" s="229">
        <f>ROUND(E36*J36,2)</f>
        <v>0</v>
      </c>
      <c r="L36" s="229">
        <v>21</v>
      </c>
      <c r="M36" s="229">
        <f>G36*(1+L36/100)</f>
        <v>0</v>
      </c>
      <c r="N36" s="222">
        <v>2.9999999999999997E-4</v>
      </c>
      <c r="O36" s="222">
        <f>ROUND(E36*N36,5)</f>
        <v>7.1999999999999995E-2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150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>
      <c r="A37" s="213">
        <v>23</v>
      </c>
      <c r="B37" s="219" t="s">
        <v>162</v>
      </c>
      <c r="C37" s="262" t="s">
        <v>163</v>
      </c>
      <c r="D37" s="221" t="s">
        <v>153</v>
      </c>
      <c r="E37" s="227">
        <v>50</v>
      </c>
      <c r="F37" s="229">
        <f>H37+J37</f>
        <v>0</v>
      </c>
      <c r="G37" s="229">
        <f>ROUND(E37*F37,2)</f>
        <v>0</v>
      </c>
      <c r="H37" s="230"/>
      <c r="I37" s="229">
        <f>ROUND(E37*H37,2)</f>
        <v>0</v>
      </c>
      <c r="J37" s="230"/>
      <c r="K37" s="229">
        <f>ROUND(E37*J37,2)</f>
        <v>0</v>
      </c>
      <c r="L37" s="229">
        <v>21</v>
      </c>
      <c r="M37" s="229">
        <f>G37*(1+L37/100)</f>
        <v>0</v>
      </c>
      <c r="N37" s="222">
        <v>2.1000000000000001E-4</v>
      </c>
      <c r="O37" s="222">
        <f>ROUND(E37*N37,5)</f>
        <v>1.0500000000000001E-2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150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3">
        <v>24</v>
      </c>
      <c r="B38" s="219" t="s">
        <v>164</v>
      </c>
      <c r="C38" s="262" t="s">
        <v>165</v>
      </c>
      <c r="D38" s="221" t="s">
        <v>153</v>
      </c>
      <c r="E38" s="227">
        <v>5</v>
      </c>
      <c r="F38" s="229">
        <f>H38+J38</f>
        <v>0</v>
      </c>
      <c r="G38" s="229">
        <f>ROUND(E38*F38,2)</f>
        <v>0</v>
      </c>
      <c r="H38" s="230"/>
      <c r="I38" s="229">
        <f>ROUND(E38*H38,2)</f>
        <v>0</v>
      </c>
      <c r="J38" s="230"/>
      <c r="K38" s="229">
        <f>ROUND(E38*J38,2)</f>
        <v>0</v>
      </c>
      <c r="L38" s="229">
        <v>21</v>
      </c>
      <c r="M38" s="229">
        <f>G38*(1+L38/100)</f>
        <v>0</v>
      </c>
      <c r="N38" s="222">
        <v>5.6299999999999996E-3</v>
      </c>
      <c r="O38" s="222">
        <f>ROUND(E38*N38,5)</f>
        <v>2.8150000000000001E-2</v>
      </c>
      <c r="P38" s="222">
        <v>0</v>
      </c>
      <c r="Q38" s="222">
        <f>ROUND(E38*P38,5)</f>
        <v>0</v>
      </c>
      <c r="R38" s="222"/>
      <c r="S38" s="222"/>
      <c r="T38" s="223">
        <v>0.56599999999999995</v>
      </c>
      <c r="U38" s="222">
        <f>ROUND(E38*T38,2)</f>
        <v>2.83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113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13">
        <v>25</v>
      </c>
      <c r="B39" s="219" t="s">
        <v>166</v>
      </c>
      <c r="C39" s="262" t="s">
        <v>167</v>
      </c>
      <c r="D39" s="221" t="s">
        <v>153</v>
      </c>
      <c r="E39" s="227">
        <v>19</v>
      </c>
      <c r="F39" s="229">
        <f>H39+J39</f>
        <v>0</v>
      </c>
      <c r="G39" s="229">
        <f>ROUND(E39*F39,2)</f>
        <v>0</v>
      </c>
      <c r="H39" s="230"/>
      <c r="I39" s="229">
        <f>ROUND(E39*H39,2)</f>
        <v>0</v>
      </c>
      <c r="J39" s="230"/>
      <c r="K39" s="229">
        <f>ROUND(E39*J39,2)</f>
        <v>0</v>
      </c>
      <c r="L39" s="229">
        <v>21</v>
      </c>
      <c r="M39" s="229">
        <f>G39*(1+L39/100)</f>
        <v>0</v>
      </c>
      <c r="N39" s="222">
        <v>1.5900000000000001E-2</v>
      </c>
      <c r="O39" s="222">
        <f>ROUND(E39*N39,5)</f>
        <v>0.30209999999999998</v>
      </c>
      <c r="P39" s="222">
        <v>0</v>
      </c>
      <c r="Q39" s="222">
        <f>ROUND(E39*P39,5)</f>
        <v>0</v>
      </c>
      <c r="R39" s="222"/>
      <c r="S39" s="222"/>
      <c r="T39" s="223">
        <v>0.89700000000000002</v>
      </c>
      <c r="U39" s="222">
        <f>ROUND(E39*T39,2)</f>
        <v>17.04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113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13">
        <v>26</v>
      </c>
      <c r="B40" s="219" t="s">
        <v>168</v>
      </c>
      <c r="C40" s="262" t="s">
        <v>169</v>
      </c>
      <c r="D40" s="221" t="s">
        <v>153</v>
      </c>
      <c r="E40" s="227">
        <v>70</v>
      </c>
      <c r="F40" s="229">
        <f>H40+J40</f>
        <v>0</v>
      </c>
      <c r="G40" s="229">
        <f>ROUND(E40*F40,2)</f>
        <v>0</v>
      </c>
      <c r="H40" s="230"/>
      <c r="I40" s="229">
        <f>ROUND(E40*H40,2)</f>
        <v>0</v>
      </c>
      <c r="J40" s="230"/>
      <c r="K40" s="229">
        <f>ROUND(E40*J40,2)</f>
        <v>0</v>
      </c>
      <c r="L40" s="229">
        <v>21</v>
      </c>
      <c r="M40" s="229">
        <f>G40*(1+L40/100)</f>
        <v>0</v>
      </c>
      <c r="N40" s="222">
        <v>1.387E-2</v>
      </c>
      <c r="O40" s="222">
        <f>ROUND(E40*N40,5)</f>
        <v>0.97089999999999999</v>
      </c>
      <c r="P40" s="222">
        <v>0</v>
      </c>
      <c r="Q40" s="222">
        <f>ROUND(E40*P40,5)</f>
        <v>0</v>
      </c>
      <c r="R40" s="222"/>
      <c r="S40" s="222"/>
      <c r="T40" s="223">
        <v>0.82899999999999996</v>
      </c>
      <c r="U40" s="222">
        <f>ROUND(E40*T40,2)</f>
        <v>58.03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113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3">
        <v>27</v>
      </c>
      <c r="B41" s="219" t="s">
        <v>170</v>
      </c>
      <c r="C41" s="262" t="s">
        <v>171</v>
      </c>
      <c r="D41" s="221" t="s">
        <v>153</v>
      </c>
      <c r="E41" s="227">
        <v>34</v>
      </c>
      <c r="F41" s="229">
        <f>H41+J41</f>
        <v>0</v>
      </c>
      <c r="G41" s="229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21</v>
      </c>
      <c r="M41" s="229">
        <f>G41*(1+L41/100)</f>
        <v>0</v>
      </c>
      <c r="N41" s="222">
        <v>1.6080000000000001E-2</v>
      </c>
      <c r="O41" s="222">
        <f>ROUND(E41*N41,5)</f>
        <v>0.54671999999999998</v>
      </c>
      <c r="P41" s="222">
        <v>0</v>
      </c>
      <c r="Q41" s="222">
        <f>ROUND(E41*P41,5)</f>
        <v>0</v>
      </c>
      <c r="R41" s="222"/>
      <c r="S41" s="222"/>
      <c r="T41" s="223">
        <v>0.91800000000000004</v>
      </c>
      <c r="U41" s="222">
        <f>ROUND(E41*T41,2)</f>
        <v>31.21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113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3">
        <v>28</v>
      </c>
      <c r="B42" s="219" t="s">
        <v>172</v>
      </c>
      <c r="C42" s="262" t="s">
        <v>173</v>
      </c>
      <c r="D42" s="221" t="s">
        <v>153</v>
      </c>
      <c r="E42" s="227">
        <v>35</v>
      </c>
      <c r="F42" s="229">
        <f>H42+J42</f>
        <v>0</v>
      </c>
      <c r="G42" s="229">
        <f>ROUND(E42*F42,2)</f>
        <v>0</v>
      </c>
      <c r="H42" s="230"/>
      <c r="I42" s="229">
        <f>ROUND(E42*H42,2)</f>
        <v>0</v>
      </c>
      <c r="J42" s="230"/>
      <c r="K42" s="229">
        <f>ROUND(E42*J42,2)</f>
        <v>0</v>
      </c>
      <c r="L42" s="229">
        <v>21</v>
      </c>
      <c r="M42" s="229">
        <f>G42*(1+L42/100)</f>
        <v>0</v>
      </c>
      <c r="N42" s="222">
        <v>0</v>
      </c>
      <c r="O42" s="222">
        <f>ROUND(E42*N42,5)</f>
        <v>0</v>
      </c>
      <c r="P42" s="222">
        <v>6.7000000000000002E-3</v>
      </c>
      <c r="Q42" s="222">
        <f>ROUND(E42*P42,5)</f>
        <v>0.23449999999999999</v>
      </c>
      <c r="R42" s="222"/>
      <c r="S42" s="222"/>
      <c r="T42" s="223">
        <v>0.23899999999999999</v>
      </c>
      <c r="U42" s="222">
        <f>ROUND(E42*T42,2)</f>
        <v>8.3699999999999992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113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13">
        <v>29</v>
      </c>
      <c r="B43" s="219" t="s">
        <v>174</v>
      </c>
      <c r="C43" s="262" t="s">
        <v>175</v>
      </c>
      <c r="D43" s="221" t="s">
        <v>153</v>
      </c>
      <c r="E43" s="227">
        <v>180</v>
      </c>
      <c r="F43" s="229">
        <f>H43+J43</f>
        <v>0</v>
      </c>
      <c r="G43" s="229">
        <f>ROUND(E43*F43,2)</f>
        <v>0</v>
      </c>
      <c r="H43" s="230"/>
      <c r="I43" s="229">
        <f>ROUND(E43*H43,2)</f>
        <v>0</v>
      </c>
      <c r="J43" s="230"/>
      <c r="K43" s="229">
        <f>ROUND(E43*J43,2)</f>
        <v>0</v>
      </c>
      <c r="L43" s="229">
        <v>21</v>
      </c>
      <c r="M43" s="229">
        <f>G43*(1+L43/100)</f>
        <v>0</v>
      </c>
      <c r="N43" s="222">
        <v>0</v>
      </c>
      <c r="O43" s="222">
        <f>ROUND(E43*N43,5)</f>
        <v>0</v>
      </c>
      <c r="P43" s="222">
        <v>4.9699999999999996E-3</v>
      </c>
      <c r="Q43" s="222">
        <f>ROUND(E43*P43,5)</f>
        <v>0.89459999999999995</v>
      </c>
      <c r="R43" s="222"/>
      <c r="S43" s="222"/>
      <c r="T43" s="223">
        <v>0.20399999999999999</v>
      </c>
      <c r="U43" s="222">
        <f>ROUND(E43*T43,2)</f>
        <v>36.72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113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3">
        <v>30</v>
      </c>
      <c r="B44" s="219" t="s">
        <v>176</v>
      </c>
      <c r="C44" s="262" t="s">
        <v>177</v>
      </c>
      <c r="D44" s="221" t="s">
        <v>153</v>
      </c>
      <c r="E44" s="227">
        <v>450</v>
      </c>
      <c r="F44" s="229">
        <f>H44+J44</f>
        <v>0</v>
      </c>
      <c r="G44" s="229">
        <f>ROUND(E44*F44,2)</f>
        <v>0</v>
      </c>
      <c r="H44" s="230"/>
      <c r="I44" s="229">
        <f>ROUND(E44*H44,2)</f>
        <v>0</v>
      </c>
      <c r="J44" s="230"/>
      <c r="K44" s="229">
        <f>ROUND(E44*J44,2)</f>
        <v>0</v>
      </c>
      <c r="L44" s="229">
        <v>21</v>
      </c>
      <c r="M44" s="229">
        <f>G44*(1+L44/100)</f>
        <v>0</v>
      </c>
      <c r="N44" s="222">
        <v>0</v>
      </c>
      <c r="O44" s="222">
        <f>ROUND(E44*N44,5)</f>
        <v>0</v>
      </c>
      <c r="P44" s="222">
        <v>2.1299999999999999E-3</v>
      </c>
      <c r="Q44" s="222">
        <f>ROUND(E44*P44,5)</f>
        <v>0.95850000000000002</v>
      </c>
      <c r="R44" s="222"/>
      <c r="S44" s="222"/>
      <c r="T44" s="223">
        <v>0.17299999999999999</v>
      </c>
      <c r="U44" s="222">
        <f>ROUND(E44*T44,2)</f>
        <v>77.849999999999994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113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3">
        <v>31</v>
      </c>
      <c r="B45" s="219" t="s">
        <v>178</v>
      </c>
      <c r="C45" s="262" t="s">
        <v>179</v>
      </c>
      <c r="D45" s="221" t="s">
        <v>153</v>
      </c>
      <c r="E45" s="227">
        <v>50</v>
      </c>
      <c r="F45" s="229">
        <f>H45+J45</f>
        <v>0</v>
      </c>
      <c r="G45" s="229">
        <f>ROUND(E45*F45,2)</f>
        <v>0</v>
      </c>
      <c r="H45" s="230"/>
      <c r="I45" s="229">
        <f>ROUND(E45*H45,2)</f>
        <v>0</v>
      </c>
      <c r="J45" s="230"/>
      <c r="K45" s="229">
        <f>ROUND(E45*J45,2)</f>
        <v>0</v>
      </c>
      <c r="L45" s="229">
        <v>21</v>
      </c>
      <c r="M45" s="229">
        <f>G45*(1+L45/100)</f>
        <v>0</v>
      </c>
      <c r="N45" s="222">
        <v>0</v>
      </c>
      <c r="O45" s="222">
        <f>ROUND(E45*N45,5)</f>
        <v>0</v>
      </c>
      <c r="P45" s="222">
        <v>2.9E-4</v>
      </c>
      <c r="Q45" s="222">
        <f>ROUND(E45*P45,5)</f>
        <v>1.4500000000000001E-2</v>
      </c>
      <c r="R45" s="222"/>
      <c r="S45" s="222"/>
      <c r="T45" s="223">
        <v>8.3000000000000004E-2</v>
      </c>
      <c r="U45" s="222">
        <f>ROUND(E45*T45,2)</f>
        <v>4.1500000000000004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113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>
      <c r="A46" s="213">
        <v>32</v>
      </c>
      <c r="B46" s="219" t="s">
        <v>180</v>
      </c>
      <c r="C46" s="262" t="s">
        <v>181</v>
      </c>
      <c r="D46" s="221" t="s">
        <v>153</v>
      </c>
      <c r="E46" s="227">
        <v>50</v>
      </c>
      <c r="F46" s="229">
        <f>H46+J46</f>
        <v>0</v>
      </c>
      <c r="G46" s="229">
        <f>ROUND(E46*F46,2)</f>
        <v>0</v>
      </c>
      <c r="H46" s="230"/>
      <c r="I46" s="229">
        <f>ROUND(E46*H46,2)</f>
        <v>0</v>
      </c>
      <c r="J46" s="230"/>
      <c r="K46" s="229">
        <f>ROUND(E46*J46,2)</f>
        <v>0</v>
      </c>
      <c r="L46" s="229">
        <v>21</v>
      </c>
      <c r="M46" s="229">
        <f>G46*(1+L46/100)</f>
        <v>0</v>
      </c>
      <c r="N46" s="222">
        <v>2.7999999999999998E-4</v>
      </c>
      <c r="O46" s="222">
        <f>ROUND(E46*N46,5)</f>
        <v>1.4E-2</v>
      </c>
      <c r="P46" s="222">
        <v>0</v>
      </c>
      <c r="Q46" s="222">
        <f>ROUND(E46*P46,5)</f>
        <v>0</v>
      </c>
      <c r="R46" s="222"/>
      <c r="S46" s="222"/>
      <c r="T46" s="223">
        <v>0.36516999999999999</v>
      </c>
      <c r="U46" s="222">
        <f>ROUND(E46*T46,2)</f>
        <v>18.260000000000002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113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>
      <c r="A47" s="213">
        <v>33</v>
      </c>
      <c r="B47" s="219" t="s">
        <v>182</v>
      </c>
      <c r="C47" s="262" t="s">
        <v>183</v>
      </c>
      <c r="D47" s="221" t="s">
        <v>153</v>
      </c>
      <c r="E47" s="227">
        <v>240</v>
      </c>
      <c r="F47" s="229">
        <f>H47+J47</f>
        <v>0</v>
      </c>
      <c r="G47" s="229">
        <f>ROUND(E47*F47,2)</f>
        <v>0</v>
      </c>
      <c r="H47" s="230"/>
      <c r="I47" s="229">
        <f>ROUND(E47*H47,2)</f>
        <v>0</v>
      </c>
      <c r="J47" s="230"/>
      <c r="K47" s="229">
        <f>ROUND(E47*J47,2)</f>
        <v>0</v>
      </c>
      <c r="L47" s="229">
        <v>21</v>
      </c>
      <c r="M47" s="229">
        <f>G47*(1+L47/100)</f>
        <v>0</v>
      </c>
      <c r="N47" s="222">
        <v>2.7999999999999998E-4</v>
      </c>
      <c r="O47" s="222">
        <f>ROUND(E47*N47,5)</f>
        <v>6.7199999999999996E-2</v>
      </c>
      <c r="P47" s="222">
        <v>0</v>
      </c>
      <c r="Q47" s="222">
        <f>ROUND(E47*P47,5)</f>
        <v>0</v>
      </c>
      <c r="R47" s="222"/>
      <c r="S47" s="222"/>
      <c r="T47" s="223">
        <v>0.40018999999999999</v>
      </c>
      <c r="U47" s="222">
        <f>ROUND(E47*T47,2)</f>
        <v>96.05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113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>
      <c r="A48" s="213">
        <v>34</v>
      </c>
      <c r="B48" s="219" t="s">
        <v>184</v>
      </c>
      <c r="C48" s="262" t="s">
        <v>185</v>
      </c>
      <c r="D48" s="221" t="s">
        <v>153</v>
      </c>
      <c r="E48" s="227">
        <v>220</v>
      </c>
      <c r="F48" s="229">
        <f>H48+J48</f>
        <v>0</v>
      </c>
      <c r="G48" s="229">
        <f>ROUND(E48*F48,2)</f>
        <v>0</v>
      </c>
      <c r="H48" s="230"/>
      <c r="I48" s="229">
        <f>ROUND(E48*H48,2)</f>
        <v>0</v>
      </c>
      <c r="J48" s="230"/>
      <c r="K48" s="229">
        <f>ROUND(E48*J48,2)</f>
        <v>0</v>
      </c>
      <c r="L48" s="229">
        <v>21</v>
      </c>
      <c r="M48" s="229">
        <f>G48*(1+L48/100)</f>
        <v>0</v>
      </c>
      <c r="N48" s="222">
        <v>2.7999999999999998E-4</v>
      </c>
      <c r="O48" s="222">
        <f>ROUND(E48*N48,5)</f>
        <v>6.1600000000000002E-2</v>
      </c>
      <c r="P48" s="222">
        <v>0</v>
      </c>
      <c r="Q48" s="222">
        <f>ROUND(E48*P48,5)</f>
        <v>0</v>
      </c>
      <c r="R48" s="222"/>
      <c r="S48" s="222"/>
      <c r="T48" s="223">
        <v>0.47626000000000002</v>
      </c>
      <c r="U48" s="222">
        <f>ROUND(E48*T48,2)</f>
        <v>104.78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113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>
      <c r="A49" s="213">
        <v>35</v>
      </c>
      <c r="B49" s="219" t="s">
        <v>186</v>
      </c>
      <c r="C49" s="262" t="s">
        <v>187</v>
      </c>
      <c r="D49" s="221" t="s">
        <v>153</v>
      </c>
      <c r="E49" s="227">
        <v>89</v>
      </c>
      <c r="F49" s="229">
        <f>H49+J49</f>
        <v>0</v>
      </c>
      <c r="G49" s="229">
        <f>ROUND(E49*F49,2)</f>
        <v>0</v>
      </c>
      <c r="H49" s="230"/>
      <c r="I49" s="229">
        <f>ROUND(E49*H49,2)</f>
        <v>0</v>
      </c>
      <c r="J49" s="230"/>
      <c r="K49" s="229">
        <f>ROUND(E49*J49,2)</f>
        <v>0</v>
      </c>
      <c r="L49" s="229">
        <v>21</v>
      </c>
      <c r="M49" s="229">
        <f>G49*(1+L49/100)</f>
        <v>0</v>
      </c>
      <c r="N49" s="222">
        <v>2.9999999999999997E-4</v>
      </c>
      <c r="O49" s="222">
        <f>ROUND(E49*N49,5)</f>
        <v>2.6700000000000002E-2</v>
      </c>
      <c r="P49" s="222">
        <v>0</v>
      </c>
      <c r="Q49" s="222">
        <f>ROUND(E49*P49,5)</f>
        <v>0</v>
      </c>
      <c r="R49" s="222"/>
      <c r="S49" s="222"/>
      <c r="T49" s="223">
        <v>0.54747999999999997</v>
      </c>
      <c r="U49" s="222">
        <f>ROUND(E49*T49,2)</f>
        <v>48.73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113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>
      <c r="A50" s="213">
        <v>36</v>
      </c>
      <c r="B50" s="219" t="s">
        <v>188</v>
      </c>
      <c r="C50" s="262" t="s">
        <v>189</v>
      </c>
      <c r="D50" s="221" t="s">
        <v>153</v>
      </c>
      <c r="E50" s="227">
        <v>90</v>
      </c>
      <c r="F50" s="229">
        <f>H50+J50</f>
        <v>0</v>
      </c>
      <c r="G50" s="229">
        <f>ROUND(E50*F50,2)</f>
        <v>0</v>
      </c>
      <c r="H50" s="230"/>
      <c r="I50" s="229">
        <f>ROUND(E50*H50,2)</f>
        <v>0</v>
      </c>
      <c r="J50" s="230"/>
      <c r="K50" s="229">
        <f>ROUND(E50*J50,2)</f>
        <v>0</v>
      </c>
      <c r="L50" s="229">
        <v>21</v>
      </c>
      <c r="M50" s="229">
        <f>G50*(1+L50/100)</f>
        <v>0</v>
      </c>
      <c r="N50" s="222">
        <v>2.9999999999999997E-4</v>
      </c>
      <c r="O50" s="222">
        <f>ROUND(E50*N50,5)</f>
        <v>2.7E-2</v>
      </c>
      <c r="P50" s="222">
        <v>0</v>
      </c>
      <c r="Q50" s="222">
        <f>ROUND(E50*P50,5)</f>
        <v>0</v>
      </c>
      <c r="R50" s="222"/>
      <c r="S50" s="222"/>
      <c r="T50" s="223">
        <v>0.65447</v>
      </c>
      <c r="U50" s="222">
        <f>ROUND(E50*T50,2)</f>
        <v>58.9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113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>
      <c r="A51" s="213">
        <v>37</v>
      </c>
      <c r="B51" s="219" t="s">
        <v>190</v>
      </c>
      <c r="C51" s="262" t="s">
        <v>191</v>
      </c>
      <c r="D51" s="221" t="s">
        <v>153</v>
      </c>
      <c r="E51" s="227">
        <v>45</v>
      </c>
      <c r="F51" s="229">
        <f>H51+J51</f>
        <v>0</v>
      </c>
      <c r="G51" s="229">
        <f>ROUND(E51*F51,2)</f>
        <v>0</v>
      </c>
      <c r="H51" s="230"/>
      <c r="I51" s="229">
        <f>ROUND(E51*H51,2)</f>
        <v>0</v>
      </c>
      <c r="J51" s="230"/>
      <c r="K51" s="229">
        <f>ROUND(E51*J51,2)</f>
        <v>0</v>
      </c>
      <c r="L51" s="229">
        <v>21</v>
      </c>
      <c r="M51" s="229">
        <f>G51*(1+L51/100)</f>
        <v>0</v>
      </c>
      <c r="N51" s="222">
        <v>2.9999999999999997E-4</v>
      </c>
      <c r="O51" s="222">
        <f>ROUND(E51*N51,5)</f>
        <v>1.35E-2</v>
      </c>
      <c r="P51" s="222">
        <v>0</v>
      </c>
      <c r="Q51" s="222">
        <f>ROUND(E51*P51,5)</f>
        <v>0</v>
      </c>
      <c r="R51" s="222"/>
      <c r="S51" s="222"/>
      <c r="T51" s="223">
        <v>0.74919999999999998</v>
      </c>
      <c r="U51" s="222">
        <f>ROUND(E51*T51,2)</f>
        <v>33.71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113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>
      <c r="A52" s="213">
        <v>38</v>
      </c>
      <c r="B52" s="219" t="s">
        <v>192</v>
      </c>
      <c r="C52" s="262" t="s">
        <v>193</v>
      </c>
      <c r="D52" s="221" t="s">
        <v>153</v>
      </c>
      <c r="E52" s="227">
        <v>50</v>
      </c>
      <c r="F52" s="229">
        <f>H52+J52</f>
        <v>0</v>
      </c>
      <c r="G52" s="229">
        <f>ROUND(E52*F52,2)</f>
        <v>0</v>
      </c>
      <c r="H52" s="230"/>
      <c r="I52" s="229">
        <f>ROUND(E52*H52,2)</f>
        <v>0</v>
      </c>
      <c r="J52" s="230"/>
      <c r="K52" s="229">
        <f>ROUND(E52*J52,2)</f>
        <v>0</v>
      </c>
      <c r="L52" s="229">
        <v>21</v>
      </c>
      <c r="M52" s="229">
        <f>G52*(1+L52/100)</f>
        <v>0</v>
      </c>
      <c r="N52" s="222">
        <v>6.9999999999999994E-5</v>
      </c>
      <c r="O52" s="222">
        <f>ROUND(E52*N52,5)</f>
        <v>3.5000000000000001E-3</v>
      </c>
      <c r="P52" s="222">
        <v>0</v>
      </c>
      <c r="Q52" s="222">
        <f>ROUND(E52*P52,5)</f>
        <v>0</v>
      </c>
      <c r="R52" s="222"/>
      <c r="S52" s="222"/>
      <c r="T52" s="223">
        <v>0.129</v>
      </c>
      <c r="U52" s="222">
        <f>ROUND(E52*T52,2)</f>
        <v>6.45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113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>
      <c r="A53" s="213">
        <v>39</v>
      </c>
      <c r="B53" s="219" t="s">
        <v>194</v>
      </c>
      <c r="C53" s="262" t="s">
        <v>195</v>
      </c>
      <c r="D53" s="221" t="s">
        <v>153</v>
      </c>
      <c r="E53" s="227">
        <v>105</v>
      </c>
      <c r="F53" s="229">
        <f>H53+J53</f>
        <v>0</v>
      </c>
      <c r="G53" s="229">
        <f>ROUND(E53*F53,2)</f>
        <v>0</v>
      </c>
      <c r="H53" s="230"/>
      <c r="I53" s="229">
        <f>ROUND(E53*H53,2)</f>
        <v>0</v>
      </c>
      <c r="J53" s="230"/>
      <c r="K53" s="229">
        <f>ROUND(E53*J53,2)</f>
        <v>0</v>
      </c>
      <c r="L53" s="229">
        <v>21</v>
      </c>
      <c r="M53" s="229">
        <f>G53*(1+L53/100)</f>
        <v>0</v>
      </c>
      <c r="N53" s="222">
        <v>6.0000000000000002E-5</v>
      </c>
      <c r="O53" s="222">
        <f>ROUND(E53*N53,5)</f>
        <v>6.3E-3</v>
      </c>
      <c r="P53" s="222">
        <v>0</v>
      </c>
      <c r="Q53" s="222">
        <f>ROUND(E53*P53,5)</f>
        <v>0</v>
      </c>
      <c r="R53" s="222"/>
      <c r="S53" s="222"/>
      <c r="T53" s="223">
        <v>0.129</v>
      </c>
      <c r="U53" s="222">
        <f>ROUND(E53*T53,2)</f>
        <v>13.55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113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>
      <c r="A54" s="213">
        <v>40</v>
      </c>
      <c r="B54" s="219" t="s">
        <v>196</v>
      </c>
      <c r="C54" s="262" t="s">
        <v>197</v>
      </c>
      <c r="D54" s="221" t="s">
        <v>153</v>
      </c>
      <c r="E54" s="227">
        <v>140</v>
      </c>
      <c r="F54" s="229">
        <f>H54+J54</f>
        <v>0</v>
      </c>
      <c r="G54" s="229">
        <f>ROUND(E54*F54,2)</f>
        <v>0</v>
      </c>
      <c r="H54" s="230"/>
      <c r="I54" s="229">
        <f>ROUND(E54*H54,2)</f>
        <v>0</v>
      </c>
      <c r="J54" s="230"/>
      <c r="K54" s="229">
        <f>ROUND(E54*J54,2)</f>
        <v>0</v>
      </c>
      <c r="L54" s="229">
        <v>21</v>
      </c>
      <c r="M54" s="229">
        <f>G54*(1+L54/100)</f>
        <v>0</v>
      </c>
      <c r="N54" s="222">
        <v>6.9999999999999994E-5</v>
      </c>
      <c r="O54" s="222">
        <f>ROUND(E54*N54,5)</f>
        <v>9.7999999999999997E-3</v>
      </c>
      <c r="P54" s="222">
        <v>0</v>
      </c>
      <c r="Q54" s="222">
        <f>ROUND(E54*P54,5)</f>
        <v>0</v>
      </c>
      <c r="R54" s="222"/>
      <c r="S54" s="222"/>
      <c r="T54" s="223">
        <v>0.129</v>
      </c>
      <c r="U54" s="222">
        <f>ROUND(E54*T54,2)</f>
        <v>18.059999999999999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113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>
      <c r="A55" s="213">
        <v>41</v>
      </c>
      <c r="B55" s="219" t="s">
        <v>198</v>
      </c>
      <c r="C55" s="262" t="s">
        <v>199</v>
      </c>
      <c r="D55" s="221" t="s">
        <v>153</v>
      </c>
      <c r="E55" s="227">
        <v>19</v>
      </c>
      <c r="F55" s="229">
        <f>H55+J55</f>
        <v>0</v>
      </c>
      <c r="G55" s="229">
        <f>ROUND(E55*F55,2)</f>
        <v>0</v>
      </c>
      <c r="H55" s="230"/>
      <c r="I55" s="229">
        <f>ROUND(E55*H55,2)</f>
        <v>0</v>
      </c>
      <c r="J55" s="230"/>
      <c r="K55" s="229">
        <f>ROUND(E55*J55,2)</f>
        <v>0</v>
      </c>
      <c r="L55" s="229">
        <v>21</v>
      </c>
      <c r="M55" s="229">
        <f>G55*(1+L55/100)</f>
        <v>0</v>
      </c>
      <c r="N55" s="222">
        <v>4.0000000000000003E-5</v>
      </c>
      <c r="O55" s="222">
        <f>ROUND(E55*N55,5)</f>
        <v>7.6000000000000004E-4</v>
      </c>
      <c r="P55" s="222">
        <v>0</v>
      </c>
      <c r="Q55" s="222">
        <f>ROUND(E55*P55,5)</f>
        <v>0</v>
      </c>
      <c r="R55" s="222"/>
      <c r="S55" s="222"/>
      <c r="T55" s="223">
        <v>0.129</v>
      </c>
      <c r="U55" s="222">
        <f>ROUND(E55*T55,2)</f>
        <v>2.4500000000000002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113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>
      <c r="A56" s="213">
        <v>42</v>
      </c>
      <c r="B56" s="219" t="s">
        <v>200</v>
      </c>
      <c r="C56" s="262" t="s">
        <v>201</v>
      </c>
      <c r="D56" s="221" t="s">
        <v>153</v>
      </c>
      <c r="E56" s="227">
        <v>90</v>
      </c>
      <c r="F56" s="229">
        <f>H56+J56</f>
        <v>0</v>
      </c>
      <c r="G56" s="229">
        <f>ROUND(E56*F56,2)</f>
        <v>0</v>
      </c>
      <c r="H56" s="230"/>
      <c r="I56" s="229">
        <f>ROUND(E56*H56,2)</f>
        <v>0</v>
      </c>
      <c r="J56" s="230"/>
      <c r="K56" s="229">
        <f>ROUND(E56*J56,2)</f>
        <v>0</v>
      </c>
      <c r="L56" s="229">
        <v>21</v>
      </c>
      <c r="M56" s="229">
        <f>G56*(1+L56/100)</f>
        <v>0</v>
      </c>
      <c r="N56" s="222">
        <v>5.0000000000000002E-5</v>
      </c>
      <c r="O56" s="222">
        <f>ROUND(E56*N56,5)</f>
        <v>4.4999999999999997E-3</v>
      </c>
      <c r="P56" s="222">
        <v>0</v>
      </c>
      <c r="Q56" s="222">
        <f>ROUND(E56*P56,5)</f>
        <v>0</v>
      </c>
      <c r="R56" s="222"/>
      <c r="S56" s="222"/>
      <c r="T56" s="223">
        <v>0.14199999999999999</v>
      </c>
      <c r="U56" s="222">
        <f>ROUND(E56*T56,2)</f>
        <v>12.78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113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>
      <c r="A57" s="213">
        <v>43</v>
      </c>
      <c r="B57" s="219" t="s">
        <v>202</v>
      </c>
      <c r="C57" s="262" t="s">
        <v>203</v>
      </c>
      <c r="D57" s="221" t="s">
        <v>153</v>
      </c>
      <c r="E57" s="227">
        <v>130</v>
      </c>
      <c r="F57" s="229">
        <f>H57+J57</f>
        <v>0</v>
      </c>
      <c r="G57" s="229">
        <f>ROUND(E57*F57,2)</f>
        <v>0</v>
      </c>
      <c r="H57" s="230"/>
      <c r="I57" s="229">
        <f>ROUND(E57*H57,2)</f>
        <v>0</v>
      </c>
      <c r="J57" s="230"/>
      <c r="K57" s="229">
        <f>ROUND(E57*J57,2)</f>
        <v>0</v>
      </c>
      <c r="L57" s="229">
        <v>21</v>
      </c>
      <c r="M57" s="229">
        <f>G57*(1+L57/100)</f>
        <v>0</v>
      </c>
      <c r="N57" s="222">
        <v>6.9999999999999994E-5</v>
      </c>
      <c r="O57" s="222">
        <f>ROUND(E57*N57,5)</f>
        <v>9.1000000000000004E-3</v>
      </c>
      <c r="P57" s="222">
        <v>0</v>
      </c>
      <c r="Q57" s="222">
        <f>ROUND(E57*P57,5)</f>
        <v>0</v>
      </c>
      <c r="R57" s="222"/>
      <c r="S57" s="222"/>
      <c r="T57" s="223">
        <v>0.14199999999999999</v>
      </c>
      <c r="U57" s="222">
        <f>ROUND(E57*T57,2)</f>
        <v>18.46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113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>
      <c r="A58" s="213">
        <v>44</v>
      </c>
      <c r="B58" s="219" t="s">
        <v>204</v>
      </c>
      <c r="C58" s="262" t="s">
        <v>205</v>
      </c>
      <c r="D58" s="221" t="s">
        <v>153</v>
      </c>
      <c r="E58" s="227">
        <v>70</v>
      </c>
      <c r="F58" s="229">
        <f>H58+J58</f>
        <v>0</v>
      </c>
      <c r="G58" s="229">
        <f>ROUND(E58*F58,2)</f>
        <v>0</v>
      </c>
      <c r="H58" s="230"/>
      <c r="I58" s="229">
        <f>ROUND(E58*H58,2)</f>
        <v>0</v>
      </c>
      <c r="J58" s="230"/>
      <c r="K58" s="229">
        <f>ROUND(E58*J58,2)</f>
        <v>0</v>
      </c>
      <c r="L58" s="229">
        <v>21</v>
      </c>
      <c r="M58" s="229">
        <f>G58*(1+L58/100)</f>
        <v>0</v>
      </c>
      <c r="N58" s="222">
        <v>5.0000000000000002E-5</v>
      </c>
      <c r="O58" s="222">
        <f>ROUND(E58*N58,5)</f>
        <v>3.5000000000000001E-3</v>
      </c>
      <c r="P58" s="222">
        <v>0</v>
      </c>
      <c r="Q58" s="222">
        <f>ROUND(E58*P58,5)</f>
        <v>0</v>
      </c>
      <c r="R58" s="222"/>
      <c r="S58" s="222"/>
      <c r="T58" s="223">
        <v>0.14199999999999999</v>
      </c>
      <c r="U58" s="222">
        <f>ROUND(E58*T58,2)</f>
        <v>9.94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113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>
      <c r="A59" s="213">
        <v>45</v>
      </c>
      <c r="B59" s="219" t="s">
        <v>206</v>
      </c>
      <c r="C59" s="262" t="s">
        <v>207</v>
      </c>
      <c r="D59" s="221" t="s">
        <v>153</v>
      </c>
      <c r="E59" s="227">
        <v>44</v>
      </c>
      <c r="F59" s="229">
        <f>H59+J59</f>
        <v>0</v>
      </c>
      <c r="G59" s="229">
        <f>ROUND(E59*F59,2)</f>
        <v>0</v>
      </c>
      <c r="H59" s="230"/>
      <c r="I59" s="229">
        <f>ROUND(E59*H59,2)</f>
        <v>0</v>
      </c>
      <c r="J59" s="230"/>
      <c r="K59" s="229">
        <f>ROUND(E59*J59,2)</f>
        <v>0</v>
      </c>
      <c r="L59" s="229">
        <v>21</v>
      </c>
      <c r="M59" s="229">
        <f>G59*(1+L59/100)</f>
        <v>0</v>
      </c>
      <c r="N59" s="222">
        <v>6.0000000000000002E-5</v>
      </c>
      <c r="O59" s="222">
        <f>ROUND(E59*N59,5)</f>
        <v>2.64E-3</v>
      </c>
      <c r="P59" s="222">
        <v>0</v>
      </c>
      <c r="Q59" s="222">
        <f>ROUND(E59*P59,5)</f>
        <v>0</v>
      </c>
      <c r="R59" s="222"/>
      <c r="S59" s="222"/>
      <c r="T59" s="223">
        <v>0.157</v>
      </c>
      <c r="U59" s="222">
        <f>ROUND(E59*T59,2)</f>
        <v>6.91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113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>
      <c r="A60" s="213">
        <v>46</v>
      </c>
      <c r="B60" s="219" t="s">
        <v>208</v>
      </c>
      <c r="C60" s="262" t="s">
        <v>209</v>
      </c>
      <c r="D60" s="221" t="s">
        <v>153</v>
      </c>
      <c r="E60" s="227">
        <v>45</v>
      </c>
      <c r="F60" s="229">
        <f>H60+J60</f>
        <v>0</v>
      </c>
      <c r="G60" s="229">
        <f>ROUND(E60*F60,2)</f>
        <v>0</v>
      </c>
      <c r="H60" s="230"/>
      <c r="I60" s="229">
        <f>ROUND(E60*H60,2)</f>
        <v>0</v>
      </c>
      <c r="J60" s="230"/>
      <c r="K60" s="229">
        <f>ROUND(E60*J60,2)</f>
        <v>0</v>
      </c>
      <c r="L60" s="229">
        <v>21</v>
      </c>
      <c r="M60" s="229">
        <f>G60*(1+L60/100)</f>
        <v>0</v>
      </c>
      <c r="N60" s="222">
        <v>1.2999999999999999E-4</v>
      </c>
      <c r="O60" s="222">
        <f>ROUND(E60*N60,5)</f>
        <v>5.8500000000000002E-3</v>
      </c>
      <c r="P60" s="222">
        <v>0</v>
      </c>
      <c r="Q60" s="222">
        <f>ROUND(E60*P60,5)</f>
        <v>0</v>
      </c>
      <c r="R60" s="222"/>
      <c r="S60" s="222"/>
      <c r="T60" s="223">
        <v>0.157</v>
      </c>
      <c r="U60" s="222">
        <f>ROUND(E60*T60,2)</f>
        <v>7.07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113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>
      <c r="A61" s="213">
        <v>47</v>
      </c>
      <c r="B61" s="219" t="s">
        <v>210</v>
      </c>
      <c r="C61" s="262" t="s">
        <v>211</v>
      </c>
      <c r="D61" s="221" t="s">
        <v>153</v>
      </c>
      <c r="E61" s="227">
        <v>34</v>
      </c>
      <c r="F61" s="229">
        <f>H61+J61</f>
        <v>0</v>
      </c>
      <c r="G61" s="229">
        <f>ROUND(E61*F61,2)</f>
        <v>0</v>
      </c>
      <c r="H61" s="230"/>
      <c r="I61" s="229">
        <f>ROUND(E61*H61,2)</f>
        <v>0</v>
      </c>
      <c r="J61" s="230"/>
      <c r="K61" s="229">
        <f>ROUND(E61*J61,2)</f>
        <v>0</v>
      </c>
      <c r="L61" s="229">
        <v>21</v>
      </c>
      <c r="M61" s="229">
        <f>G61*(1+L61/100)</f>
        <v>0</v>
      </c>
      <c r="N61" s="222">
        <v>1.2E-4</v>
      </c>
      <c r="O61" s="222">
        <f>ROUND(E61*N61,5)</f>
        <v>4.0800000000000003E-3</v>
      </c>
      <c r="P61" s="222">
        <v>0</v>
      </c>
      <c r="Q61" s="222">
        <f>ROUND(E61*P61,5)</f>
        <v>0</v>
      </c>
      <c r="R61" s="222"/>
      <c r="S61" s="222"/>
      <c r="T61" s="223">
        <v>0.17</v>
      </c>
      <c r="U61" s="222">
        <f>ROUND(E61*T61,2)</f>
        <v>5.78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113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>
      <c r="A62" s="213">
        <v>48</v>
      </c>
      <c r="B62" s="219" t="s">
        <v>212</v>
      </c>
      <c r="C62" s="262" t="s">
        <v>213</v>
      </c>
      <c r="D62" s="221" t="s">
        <v>153</v>
      </c>
      <c r="E62" s="227">
        <v>30</v>
      </c>
      <c r="F62" s="229">
        <f>H62+J62</f>
        <v>0</v>
      </c>
      <c r="G62" s="229">
        <f>ROUND(E62*F62,2)</f>
        <v>0</v>
      </c>
      <c r="H62" s="230"/>
      <c r="I62" s="229">
        <f>ROUND(E62*H62,2)</f>
        <v>0</v>
      </c>
      <c r="J62" s="230"/>
      <c r="K62" s="229">
        <f>ROUND(E62*J62,2)</f>
        <v>0</v>
      </c>
      <c r="L62" s="229">
        <v>21</v>
      </c>
      <c r="M62" s="229">
        <f>G62*(1+L62/100)</f>
        <v>0</v>
      </c>
      <c r="N62" s="222">
        <v>1.2E-4</v>
      </c>
      <c r="O62" s="222">
        <f>ROUND(E62*N62,5)</f>
        <v>3.5999999999999999E-3</v>
      </c>
      <c r="P62" s="222">
        <v>0</v>
      </c>
      <c r="Q62" s="222">
        <f>ROUND(E62*P62,5)</f>
        <v>0</v>
      </c>
      <c r="R62" s="222"/>
      <c r="S62" s="222"/>
      <c r="T62" s="223">
        <v>0.17</v>
      </c>
      <c r="U62" s="222">
        <f>ROUND(E62*T62,2)</f>
        <v>5.0999999999999996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113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>
      <c r="A63" s="213">
        <v>49</v>
      </c>
      <c r="B63" s="219" t="s">
        <v>214</v>
      </c>
      <c r="C63" s="262" t="s">
        <v>215</v>
      </c>
      <c r="D63" s="221" t="s">
        <v>153</v>
      </c>
      <c r="E63" s="227">
        <v>60</v>
      </c>
      <c r="F63" s="229">
        <f>H63+J63</f>
        <v>0</v>
      </c>
      <c r="G63" s="229">
        <f>ROUND(E63*F63,2)</f>
        <v>0</v>
      </c>
      <c r="H63" s="230"/>
      <c r="I63" s="229">
        <f>ROUND(E63*H63,2)</f>
        <v>0</v>
      </c>
      <c r="J63" s="230"/>
      <c r="K63" s="229">
        <f>ROUND(E63*J63,2)</f>
        <v>0</v>
      </c>
      <c r="L63" s="229">
        <v>21</v>
      </c>
      <c r="M63" s="229">
        <f>G63*(1+L63/100)</f>
        <v>0</v>
      </c>
      <c r="N63" s="222">
        <v>1.9000000000000001E-4</v>
      </c>
      <c r="O63" s="222">
        <f>ROUND(E63*N63,5)</f>
        <v>1.14E-2</v>
      </c>
      <c r="P63" s="222">
        <v>0</v>
      </c>
      <c r="Q63" s="222">
        <f>ROUND(E63*P63,5)</f>
        <v>0</v>
      </c>
      <c r="R63" s="222"/>
      <c r="S63" s="222"/>
      <c r="T63" s="223">
        <v>0.17</v>
      </c>
      <c r="U63" s="222">
        <f>ROUND(E63*T63,2)</f>
        <v>10.199999999999999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113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>
      <c r="A64" s="213">
        <v>50</v>
      </c>
      <c r="B64" s="219" t="s">
        <v>216</v>
      </c>
      <c r="C64" s="262" t="s">
        <v>217</v>
      </c>
      <c r="D64" s="221" t="s">
        <v>153</v>
      </c>
      <c r="E64" s="227">
        <v>45</v>
      </c>
      <c r="F64" s="229">
        <f>H64+J64</f>
        <v>0</v>
      </c>
      <c r="G64" s="229">
        <f>ROUND(E64*F64,2)</f>
        <v>0</v>
      </c>
      <c r="H64" s="230"/>
      <c r="I64" s="229">
        <f>ROUND(E64*H64,2)</f>
        <v>0</v>
      </c>
      <c r="J64" s="230"/>
      <c r="K64" s="229">
        <f>ROUND(E64*J64,2)</f>
        <v>0</v>
      </c>
      <c r="L64" s="229">
        <v>21</v>
      </c>
      <c r="M64" s="229">
        <f>G64*(1+L64/100)</f>
        <v>0</v>
      </c>
      <c r="N64" s="222">
        <v>1.8000000000000001E-4</v>
      </c>
      <c r="O64" s="222">
        <f>ROUND(E64*N64,5)</f>
        <v>8.0999999999999996E-3</v>
      </c>
      <c r="P64" s="222">
        <v>0</v>
      </c>
      <c r="Q64" s="222">
        <f>ROUND(E64*P64,5)</f>
        <v>0</v>
      </c>
      <c r="R64" s="222"/>
      <c r="S64" s="222"/>
      <c r="T64" s="223">
        <v>0.2</v>
      </c>
      <c r="U64" s="222">
        <f>ROUND(E64*T64,2)</f>
        <v>9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113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>
      <c r="A65" s="213">
        <v>51</v>
      </c>
      <c r="B65" s="219" t="s">
        <v>218</v>
      </c>
      <c r="C65" s="262" t="s">
        <v>219</v>
      </c>
      <c r="D65" s="221" t="s">
        <v>153</v>
      </c>
      <c r="E65" s="227">
        <v>534</v>
      </c>
      <c r="F65" s="229">
        <f>H65+J65</f>
        <v>0</v>
      </c>
      <c r="G65" s="229">
        <f>ROUND(E65*F65,2)</f>
        <v>0</v>
      </c>
      <c r="H65" s="230"/>
      <c r="I65" s="229">
        <f>ROUND(E65*H65,2)</f>
        <v>0</v>
      </c>
      <c r="J65" s="230"/>
      <c r="K65" s="229">
        <f>ROUND(E65*J65,2)</f>
        <v>0</v>
      </c>
      <c r="L65" s="229">
        <v>21</v>
      </c>
      <c r="M65" s="229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8.2000000000000003E-2</v>
      </c>
      <c r="U65" s="222">
        <f>ROUND(E65*T65,2)</f>
        <v>43.79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113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>
      <c r="A66" s="213">
        <v>52</v>
      </c>
      <c r="B66" s="219" t="s">
        <v>220</v>
      </c>
      <c r="C66" s="262" t="s">
        <v>221</v>
      </c>
      <c r="D66" s="221" t="s">
        <v>153</v>
      </c>
      <c r="E66" s="227">
        <v>328</v>
      </c>
      <c r="F66" s="229">
        <f>H66+J66</f>
        <v>0</v>
      </c>
      <c r="G66" s="229">
        <f>ROUND(E66*F66,2)</f>
        <v>0</v>
      </c>
      <c r="H66" s="230"/>
      <c r="I66" s="229">
        <f>ROUND(E66*H66,2)</f>
        <v>0</v>
      </c>
      <c r="J66" s="230"/>
      <c r="K66" s="229">
        <f>ROUND(E66*J66,2)</f>
        <v>0</v>
      </c>
      <c r="L66" s="229">
        <v>21</v>
      </c>
      <c r="M66" s="229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0.114</v>
      </c>
      <c r="U66" s="222">
        <f>ROUND(E66*T66,2)</f>
        <v>37.39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113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>
      <c r="A67" s="213">
        <v>53</v>
      </c>
      <c r="B67" s="219" t="s">
        <v>222</v>
      </c>
      <c r="C67" s="262" t="s">
        <v>223</v>
      </c>
      <c r="D67" s="221" t="s">
        <v>125</v>
      </c>
      <c r="E67" s="227">
        <v>10</v>
      </c>
      <c r="F67" s="229">
        <f>H67+J67</f>
        <v>0</v>
      </c>
      <c r="G67" s="229">
        <f>ROUND(E67*F67,2)</f>
        <v>0</v>
      </c>
      <c r="H67" s="230"/>
      <c r="I67" s="229">
        <f>ROUND(E67*H67,2)</f>
        <v>0</v>
      </c>
      <c r="J67" s="230"/>
      <c r="K67" s="229">
        <f>ROUND(E67*J67,2)</f>
        <v>0</v>
      </c>
      <c r="L67" s="229">
        <v>21</v>
      </c>
      <c r="M67" s="229">
        <f>G67*(1+L67/100)</f>
        <v>0</v>
      </c>
      <c r="N67" s="222">
        <v>7.2000000000000005E-4</v>
      </c>
      <c r="O67" s="222">
        <f>ROUND(E67*N67,5)</f>
        <v>7.1999999999999998E-3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150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>
      <c r="A68" s="213">
        <v>54</v>
      </c>
      <c r="B68" s="219" t="s">
        <v>224</v>
      </c>
      <c r="C68" s="262" t="s">
        <v>225</v>
      </c>
      <c r="D68" s="221" t="s">
        <v>125</v>
      </c>
      <c r="E68" s="227">
        <v>9</v>
      </c>
      <c r="F68" s="229">
        <f>H68+J68</f>
        <v>0</v>
      </c>
      <c r="G68" s="229">
        <f>ROUND(E68*F68,2)</f>
        <v>0</v>
      </c>
      <c r="H68" s="230"/>
      <c r="I68" s="229">
        <f>ROUND(E68*H68,2)</f>
        <v>0</v>
      </c>
      <c r="J68" s="230"/>
      <c r="K68" s="229">
        <f>ROUND(E68*J68,2)</f>
        <v>0</v>
      </c>
      <c r="L68" s="229">
        <v>21</v>
      </c>
      <c r="M68" s="229">
        <f>G68*(1+L68/100)</f>
        <v>0</v>
      </c>
      <c r="N68" s="222">
        <v>7.5000000000000002E-4</v>
      </c>
      <c r="O68" s="222">
        <f>ROUND(E68*N68,5)</f>
        <v>6.7499999999999999E-3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150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3">
        <v>55</v>
      </c>
      <c r="B69" s="219" t="s">
        <v>226</v>
      </c>
      <c r="C69" s="262" t="s">
        <v>227</v>
      </c>
      <c r="D69" s="221" t="s">
        <v>153</v>
      </c>
      <c r="E69" s="227">
        <v>817</v>
      </c>
      <c r="F69" s="229">
        <f>H69+J69</f>
        <v>0</v>
      </c>
      <c r="G69" s="229">
        <f>ROUND(E69*F69,2)</f>
        <v>0</v>
      </c>
      <c r="H69" s="230"/>
      <c r="I69" s="229">
        <f>ROUND(E69*H69,2)</f>
        <v>0</v>
      </c>
      <c r="J69" s="230"/>
      <c r="K69" s="229">
        <f>ROUND(E69*J69,2)</f>
        <v>0</v>
      </c>
      <c r="L69" s="229">
        <v>21</v>
      </c>
      <c r="M69" s="229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3.1E-2</v>
      </c>
      <c r="U69" s="222">
        <f>ROUND(E69*T69,2)</f>
        <v>25.33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113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13">
        <v>56</v>
      </c>
      <c r="B70" s="219" t="s">
        <v>228</v>
      </c>
      <c r="C70" s="262" t="s">
        <v>229</v>
      </c>
      <c r="D70" s="221" t="s">
        <v>153</v>
      </c>
      <c r="E70" s="227">
        <v>45</v>
      </c>
      <c r="F70" s="229">
        <f>H70+J70</f>
        <v>0</v>
      </c>
      <c r="G70" s="229">
        <f>ROUND(E70*F70,2)</f>
        <v>0</v>
      </c>
      <c r="H70" s="230"/>
      <c r="I70" s="229">
        <f>ROUND(E70*H70,2)</f>
        <v>0</v>
      </c>
      <c r="J70" s="230"/>
      <c r="K70" s="229">
        <f>ROUND(E70*J70,2)</f>
        <v>0</v>
      </c>
      <c r="L70" s="229">
        <v>21</v>
      </c>
      <c r="M70" s="229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4.2000000000000003E-2</v>
      </c>
      <c r="U70" s="222">
        <f>ROUND(E70*T70,2)</f>
        <v>1.89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113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>
      <c r="A71" s="213">
        <v>57</v>
      </c>
      <c r="B71" s="219" t="s">
        <v>230</v>
      </c>
      <c r="C71" s="262" t="s">
        <v>231</v>
      </c>
      <c r="D71" s="221" t="s">
        <v>153</v>
      </c>
      <c r="E71" s="227">
        <v>862</v>
      </c>
      <c r="F71" s="229">
        <f>H71+J71</f>
        <v>0</v>
      </c>
      <c r="G71" s="229">
        <f>ROUND(E71*F71,2)</f>
        <v>0</v>
      </c>
      <c r="H71" s="230"/>
      <c r="I71" s="229">
        <f>ROUND(E71*H71,2)</f>
        <v>0</v>
      </c>
      <c r="J71" s="230"/>
      <c r="K71" s="229">
        <f>ROUND(E71*J71,2)</f>
        <v>0</v>
      </c>
      <c r="L71" s="229">
        <v>21</v>
      </c>
      <c r="M71" s="229">
        <f>G71*(1+L71/100)</f>
        <v>0</v>
      </c>
      <c r="N71" s="222">
        <v>1.0000000000000001E-5</v>
      </c>
      <c r="O71" s="222">
        <f>ROUND(E71*N71,5)</f>
        <v>8.6199999999999992E-3</v>
      </c>
      <c r="P71" s="222">
        <v>0</v>
      </c>
      <c r="Q71" s="222">
        <f>ROUND(E71*P71,5)</f>
        <v>0</v>
      </c>
      <c r="R71" s="222"/>
      <c r="S71" s="222"/>
      <c r="T71" s="223">
        <v>6.2E-2</v>
      </c>
      <c r="U71" s="222">
        <f>ROUND(E71*T71,2)</f>
        <v>53.44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113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13">
        <v>58</v>
      </c>
      <c r="B72" s="219" t="s">
        <v>232</v>
      </c>
      <c r="C72" s="262" t="s">
        <v>233</v>
      </c>
      <c r="D72" s="221" t="s">
        <v>125</v>
      </c>
      <c r="E72" s="227">
        <v>1</v>
      </c>
      <c r="F72" s="229">
        <f>H72+J72</f>
        <v>0</v>
      </c>
      <c r="G72" s="229">
        <f>ROUND(E72*F72,2)</f>
        <v>0</v>
      </c>
      <c r="H72" s="230"/>
      <c r="I72" s="229">
        <f>ROUND(E72*H72,2)</f>
        <v>0</v>
      </c>
      <c r="J72" s="230"/>
      <c r="K72" s="229">
        <f>ROUND(E72*J72,2)</f>
        <v>0</v>
      </c>
      <c r="L72" s="229">
        <v>21</v>
      </c>
      <c r="M72" s="229">
        <f>G72*(1+L72/100)</f>
        <v>0</v>
      </c>
      <c r="N72" s="222">
        <v>5.8E-4</v>
      </c>
      <c r="O72" s="222">
        <f>ROUND(E72*N72,5)</f>
        <v>5.8E-4</v>
      </c>
      <c r="P72" s="222">
        <v>0</v>
      </c>
      <c r="Q72" s="222">
        <f>ROUND(E72*P72,5)</f>
        <v>0</v>
      </c>
      <c r="R72" s="222"/>
      <c r="S72" s="222"/>
      <c r="T72" s="223">
        <v>0.35099999999999998</v>
      </c>
      <c r="U72" s="222">
        <f>ROUND(E72*T72,2)</f>
        <v>0.35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113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13">
        <v>59</v>
      </c>
      <c r="B73" s="219" t="s">
        <v>234</v>
      </c>
      <c r="C73" s="262" t="s">
        <v>235</v>
      </c>
      <c r="D73" s="221" t="s">
        <v>125</v>
      </c>
      <c r="E73" s="227">
        <v>2</v>
      </c>
      <c r="F73" s="229">
        <f>H73+J73</f>
        <v>0</v>
      </c>
      <c r="G73" s="229">
        <f>ROUND(E73*F73,2)</f>
        <v>0</v>
      </c>
      <c r="H73" s="230"/>
      <c r="I73" s="229">
        <f>ROUND(E73*H73,2)</f>
        <v>0</v>
      </c>
      <c r="J73" s="230"/>
      <c r="K73" s="229">
        <f>ROUND(E73*J73,2)</f>
        <v>0</v>
      </c>
      <c r="L73" s="229">
        <v>21</v>
      </c>
      <c r="M73" s="229">
        <f>G73*(1+L73/100)</f>
        <v>0</v>
      </c>
      <c r="N73" s="222">
        <v>1.2999999999999999E-4</v>
      </c>
      <c r="O73" s="222">
        <f>ROUND(E73*N73,5)</f>
        <v>2.5999999999999998E-4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150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>
      <c r="A74" s="213">
        <v>60</v>
      </c>
      <c r="B74" s="219" t="s">
        <v>236</v>
      </c>
      <c r="C74" s="262" t="s">
        <v>237</v>
      </c>
      <c r="D74" s="221" t="s">
        <v>125</v>
      </c>
      <c r="E74" s="227">
        <v>1</v>
      </c>
      <c r="F74" s="229">
        <f>H74+J74</f>
        <v>0</v>
      </c>
      <c r="G74" s="229">
        <f>ROUND(E74*F74,2)</f>
        <v>0</v>
      </c>
      <c r="H74" s="230"/>
      <c r="I74" s="229">
        <f>ROUND(E74*H74,2)</f>
        <v>0</v>
      </c>
      <c r="J74" s="230"/>
      <c r="K74" s="229">
        <f>ROUND(E74*J74,2)</f>
        <v>0</v>
      </c>
      <c r="L74" s="229">
        <v>21</v>
      </c>
      <c r="M74" s="229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150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>
      <c r="A75" s="213">
        <v>61</v>
      </c>
      <c r="B75" s="219" t="s">
        <v>238</v>
      </c>
      <c r="C75" s="262" t="s">
        <v>239</v>
      </c>
      <c r="D75" s="221" t="s">
        <v>125</v>
      </c>
      <c r="E75" s="227">
        <v>1</v>
      </c>
      <c r="F75" s="229">
        <f>H75+J75</f>
        <v>0</v>
      </c>
      <c r="G75" s="229">
        <f>ROUND(E75*F75,2)</f>
        <v>0</v>
      </c>
      <c r="H75" s="230"/>
      <c r="I75" s="229">
        <f>ROUND(E75*H75,2)</f>
        <v>0</v>
      </c>
      <c r="J75" s="230"/>
      <c r="K75" s="229">
        <f>ROUND(E75*J75,2)</f>
        <v>0</v>
      </c>
      <c r="L75" s="229">
        <v>21</v>
      </c>
      <c r="M75" s="229">
        <f>G75*(1+L75/100)</f>
        <v>0</v>
      </c>
      <c r="N75" s="222">
        <v>9.4999999999999998E-3</v>
      </c>
      <c r="O75" s="222">
        <f>ROUND(E75*N75,5)</f>
        <v>9.4999999999999998E-3</v>
      </c>
      <c r="P75" s="222">
        <v>0</v>
      </c>
      <c r="Q75" s="222">
        <f>ROUND(E75*P75,5)</f>
        <v>0</v>
      </c>
      <c r="R75" s="222"/>
      <c r="S75" s="222"/>
      <c r="T75" s="223">
        <v>0.92</v>
      </c>
      <c r="U75" s="222">
        <f>ROUND(E75*T75,2)</f>
        <v>0.92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113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>
      <c r="A76" s="213">
        <v>62</v>
      </c>
      <c r="B76" s="219" t="s">
        <v>240</v>
      </c>
      <c r="C76" s="262" t="s">
        <v>241</v>
      </c>
      <c r="D76" s="221" t="s">
        <v>125</v>
      </c>
      <c r="E76" s="227">
        <v>11</v>
      </c>
      <c r="F76" s="229">
        <f>H76+J76</f>
        <v>0</v>
      </c>
      <c r="G76" s="229">
        <f>ROUND(E76*F76,2)</f>
        <v>0</v>
      </c>
      <c r="H76" s="230"/>
      <c r="I76" s="229">
        <f>ROUND(E76*H76,2)</f>
        <v>0</v>
      </c>
      <c r="J76" s="230"/>
      <c r="K76" s="229">
        <f>ROUND(E76*J76,2)</f>
        <v>0</v>
      </c>
      <c r="L76" s="229">
        <v>21</v>
      </c>
      <c r="M76" s="229">
        <f>G76*(1+L76/100)</f>
        <v>0</v>
      </c>
      <c r="N76" s="222">
        <v>1.4999999999999999E-2</v>
      </c>
      <c r="O76" s="222">
        <f>ROUND(E76*N76,5)</f>
        <v>0.16500000000000001</v>
      </c>
      <c r="P76" s="222">
        <v>0</v>
      </c>
      <c r="Q76" s="222">
        <f>ROUND(E76*P76,5)</f>
        <v>0</v>
      </c>
      <c r="R76" s="222"/>
      <c r="S76" s="222"/>
      <c r="T76" s="223">
        <v>1.6439999999999999</v>
      </c>
      <c r="U76" s="222">
        <f>ROUND(E76*T76,2)</f>
        <v>18.079999999999998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113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13">
        <v>63</v>
      </c>
      <c r="B77" s="219" t="s">
        <v>242</v>
      </c>
      <c r="C77" s="262" t="s">
        <v>243</v>
      </c>
      <c r="D77" s="221" t="s">
        <v>125</v>
      </c>
      <c r="E77" s="227">
        <v>11</v>
      </c>
      <c r="F77" s="229">
        <f>H77+J77</f>
        <v>0</v>
      </c>
      <c r="G77" s="229">
        <f>ROUND(E77*F77,2)</f>
        <v>0</v>
      </c>
      <c r="H77" s="230"/>
      <c r="I77" s="229">
        <f>ROUND(E77*H77,2)</f>
        <v>0</v>
      </c>
      <c r="J77" s="230"/>
      <c r="K77" s="229">
        <f>ROUND(E77*J77,2)</f>
        <v>0</v>
      </c>
      <c r="L77" s="229">
        <v>21</v>
      </c>
      <c r="M77" s="229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1.6439999999999999</v>
      </c>
      <c r="U77" s="222">
        <f>ROUND(E77*T77,2)</f>
        <v>18.079999999999998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113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13">
        <v>64</v>
      </c>
      <c r="B78" s="219" t="s">
        <v>244</v>
      </c>
      <c r="C78" s="262" t="s">
        <v>245</v>
      </c>
      <c r="D78" s="221" t="s">
        <v>125</v>
      </c>
      <c r="E78" s="227">
        <v>70</v>
      </c>
      <c r="F78" s="229">
        <f>H78+J78</f>
        <v>0</v>
      </c>
      <c r="G78" s="229">
        <f>ROUND(E78*F78,2)</f>
        <v>0</v>
      </c>
      <c r="H78" s="230"/>
      <c r="I78" s="229">
        <f>ROUND(E78*H78,2)</f>
        <v>0</v>
      </c>
      <c r="J78" s="230"/>
      <c r="K78" s="229">
        <f>ROUND(E78*J78,2)</f>
        <v>0</v>
      </c>
      <c r="L78" s="229">
        <v>21</v>
      </c>
      <c r="M78" s="229">
        <f>G78*(1+L78/100)</f>
        <v>0</v>
      </c>
      <c r="N78" s="222">
        <v>2.7E-4</v>
      </c>
      <c r="O78" s="222">
        <f>ROUND(E78*N78,5)</f>
        <v>1.89E-2</v>
      </c>
      <c r="P78" s="222">
        <v>0</v>
      </c>
      <c r="Q78" s="222">
        <f>ROUND(E78*P78,5)</f>
        <v>0</v>
      </c>
      <c r="R78" s="222"/>
      <c r="S78" s="222"/>
      <c r="T78" s="223">
        <v>0.20699999999999999</v>
      </c>
      <c r="U78" s="222">
        <f>ROUND(E78*T78,2)</f>
        <v>14.49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113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>
      <c r="A79" s="213">
        <v>65</v>
      </c>
      <c r="B79" s="219" t="s">
        <v>246</v>
      </c>
      <c r="C79" s="262" t="s">
        <v>247</v>
      </c>
      <c r="D79" s="221" t="s">
        <v>125</v>
      </c>
      <c r="E79" s="227">
        <v>9</v>
      </c>
      <c r="F79" s="229">
        <f>H79+J79</f>
        <v>0</v>
      </c>
      <c r="G79" s="229">
        <f>ROUND(E79*F79,2)</f>
        <v>0</v>
      </c>
      <c r="H79" s="230"/>
      <c r="I79" s="229">
        <f>ROUND(E79*H79,2)</f>
        <v>0</v>
      </c>
      <c r="J79" s="230"/>
      <c r="K79" s="229">
        <f>ROUND(E79*J79,2)</f>
        <v>0</v>
      </c>
      <c r="L79" s="229">
        <v>21</v>
      </c>
      <c r="M79" s="229">
        <f>G79*(1+L79/100)</f>
        <v>0</v>
      </c>
      <c r="N79" s="222">
        <v>5.5000000000000003E-4</v>
      </c>
      <c r="O79" s="222">
        <f>ROUND(E79*N79,5)</f>
        <v>4.9500000000000004E-3</v>
      </c>
      <c r="P79" s="222">
        <v>0</v>
      </c>
      <c r="Q79" s="222">
        <f>ROUND(E79*P79,5)</f>
        <v>0</v>
      </c>
      <c r="R79" s="222"/>
      <c r="S79" s="222"/>
      <c r="T79" s="223">
        <v>0.22700000000000001</v>
      </c>
      <c r="U79" s="222">
        <f>ROUND(E79*T79,2)</f>
        <v>2.04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113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>
      <c r="A80" s="213">
        <v>66</v>
      </c>
      <c r="B80" s="219" t="s">
        <v>248</v>
      </c>
      <c r="C80" s="262" t="s">
        <v>249</v>
      </c>
      <c r="D80" s="221" t="s">
        <v>125</v>
      </c>
      <c r="E80" s="227">
        <v>2</v>
      </c>
      <c r="F80" s="229">
        <f>H80+J80</f>
        <v>0</v>
      </c>
      <c r="G80" s="229">
        <f>ROUND(E80*F80,2)</f>
        <v>0</v>
      </c>
      <c r="H80" s="230"/>
      <c r="I80" s="229">
        <f>ROUND(E80*H80,2)</f>
        <v>0</v>
      </c>
      <c r="J80" s="230"/>
      <c r="K80" s="229">
        <f>ROUND(E80*J80,2)</f>
        <v>0</v>
      </c>
      <c r="L80" s="229">
        <v>21</v>
      </c>
      <c r="M80" s="229">
        <f>G80*(1+L80/100)</f>
        <v>0</v>
      </c>
      <c r="N80" s="222">
        <v>8.1999999999999998E-4</v>
      </c>
      <c r="O80" s="222">
        <f>ROUND(E80*N80,5)</f>
        <v>1.64E-3</v>
      </c>
      <c r="P80" s="222">
        <v>0</v>
      </c>
      <c r="Q80" s="222">
        <f>ROUND(E80*P80,5)</f>
        <v>0</v>
      </c>
      <c r="R80" s="222"/>
      <c r="S80" s="222"/>
      <c r="T80" s="223">
        <v>0.26900000000000002</v>
      </c>
      <c r="U80" s="222">
        <f>ROUND(E80*T80,2)</f>
        <v>0.54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113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13">
        <v>67</v>
      </c>
      <c r="B81" s="219" t="s">
        <v>250</v>
      </c>
      <c r="C81" s="262" t="s">
        <v>251</v>
      </c>
      <c r="D81" s="221" t="s">
        <v>125</v>
      </c>
      <c r="E81" s="227">
        <v>5</v>
      </c>
      <c r="F81" s="229">
        <f>H81+J81</f>
        <v>0</v>
      </c>
      <c r="G81" s="229">
        <f>ROUND(E81*F81,2)</f>
        <v>0</v>
      </c>
      <c r="H81" s="230"/>
      <c r="I81" s="229">
        <f>ROUND(E81*H81,2)</f>
        <v>0</v>
      </c>
      <c r="J81" s="230"/>
      <c r="K81" s="229">
        <f>ROUND(E81*J81,2)</f>
        <v>0</v>
      </c>
      <c r="L81" s="229">
        <v>21</v>
      </c>
      <c r="M81" s="229">
        <f>G81*(1+L81/100)</f>
        <v>0</v>
      </c>
      <c r="N81" s="222">
        <v>1.2800000000000001E-3</v>
      </c>
      <c r="O81" s="222">
        <f>ROUND(E81*N81,5)</f>
        <v>6.4000000000000003E-3</v>
      </c>
      <c r="P81" s="222">
        <v>0</v>
      </c>
      <c r="Q81" s="222">
        <f>ROUND(E81*P81,5)</f>
        <v>0</v>
      </c>
      <c r="R81" s="222"/>
      <c r="S81" s="222"/>
      <c r="T81" s="223">
        <v>0.35099999999999998</v>
      </c>
      <c r="U81" s="222">
        <f>ROUND(E81*T81,2)</f>
        <v>1.76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113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13">
        <v>68</v>
      </c>
      <c r="B82" s="219" t="s">
        <v>252</v>
      </c>
      <c r="C82" s="262" t="s">
        <v>253</v>
      </c>
      <c r="D82" s="221" t="s">
        <v>125</v>
      </c>
      <c r="E82" s="227">
        <v>2</v>
      </c>
      <c r="F82" s="229">
        <f>H82+J82</f>
        <v>0</v>
      </c>
      <c r="G82" s="229">
        <f>ROUND(E82*F82,2)</f>
        <v>0</v>
      </c>
      <c r="H82" s="230"/>
      <c r="I82" s="229">
        <f>ROUND(E82*H82,2)</f>
        <v>0</v>
      </c>
      <c r="J82" s="230"/>
      <c r="K82" s="229">
        <f>ROUND(E82*J82,2)</f>
        <v>0</v>
      </c>
      <c r="L82" s="229">
        <v>21</v>
      </c>
      <c r="M82" s="229">
        <f>G82*(1+L82/100)</f>
        <v>0</v>
      </c>
      <c r="N82" s="222">
        <v>1.41E-3</v>
      </c>
      <c r="O82" s="222">
        <f>ROUND(E82*N82,5)</f>
        <v>2.82E-3</v>
      </c>
      <c r="P82" s="222">
        <v>0</v>
      </c>
      <c r="Q82" s="222">
        <f>ROUND(E82*P82,5)</f>
        <v>0</v>
      </c>
      <c r="R82" s="222"/>
      <c r="S82" s="222"/>
      <c r="T82" s="223">
        <v>0.42399999999999999</v>
      </c>
      <c r="U82" s="222">
        <f>ROUND(E82*T82,2)</f>
        <v>0.85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113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13">
        <v>69</v>
      </c>
      <c r="B83" s="219" t="s">
        <v>254</v>
      </c>
      <c r="C83" s="262" t="s">
        <v>255</v>
      </c>
      <c r="D83" s="221" t="s">
        <v>125</v>
      </c>
      <c r="E83" s="227">
        <v>10</v>
      </c>
      <c r="F83" s="229">
        <f>H83+J83</f>
        <v>0</v>
      </c>
      <c r="G83" s="229">
        <f>ROUND(E83*F83,2)</f>
        <v>0</v>
      </c>
      <c r="H83" s="230"/>
      <c r="I83" s="229">
        <f>ROUND(E83*H83,2)</f>
        <v>0</v>
      </c>
      <c r="J83" s="230"/>
      <c r="K83" s="229">
        <f>ROUND(E83*J83,2)</f>
        <v>0</v>
      </c>
      <c r="L83" s="229">
        <v>21</v>
      </c>
      <c r="M83" s="229">
        <f>G83*(1+L83/100)</f>
        <v>0</v>
      </c>
      <c r="N83" s="222">
        <v>1.7000000000000001E-4</v>
      </c>
      <c r="O83" s="222">
        <f>ROUND(E83*N83,5)</f>
        <v>1.6999999999999999E-3</v>
      </c>
      <c r="P83" s="222">
        <v>0</v>
      </c>
      <c r="Q83" s="222">
        <f>ROUND(E83*P83,5)</f>
        <v>0</v>
      </c>
      <c r="R83" s="222"/>
      <c r="S83" s="222"/>
      <c r="T83" s="223">
        <v>0.16500000000000001</v>
      </c>
      <c r="U83" s="222">
        <f>ROUND(E83*T83,2)</f>
        <v>1.65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113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13">
        <v>70</v>
      </c>
      <c r="B84" s="219" t="s">
        <v>256</v>
      </c>
      <c r="C84" s="262" t="s">
        <v>257</v>
      </c>
      <c r="D84" s="221" t="s">
        <v>125</v>
      </c>
      <c r="E84" s="227">
        <v>29</v>
      </c>
      <c r="F84" s="229">
        <f>H84+J84</f>
        <v>0</v>
      </c>
      <c r="G84" s="229">
        <f>ROUND(E84*F84,2)</f>
        <v>0</v>
      </c>
      <c r="H84" s="230"/>
      <c r="I84" s="229">
        <f>ROUND(E84*H84,2)</f>
        <v>0</v>
      </c>
      <c r="J84" s="230"/>
      <c r="K84" s="229">
        <f>ROUND(E84*J84,2)</f>
        <v>0</v>
      </c>
      <c r="L84" s="229">
        <v>21</v>
      </c>
      <c r="M84" s="229">
        <f>G84*(1+L84/100)</f>
        <v>0</v>
      </c>
      <c r="N84" s="222">
        <v>2.7E-4</v>
      </c>
      <c r="O84" s="222">
        <f>ROUND(E84*N84,5)</f>
        <v>7.8300000000000002E-3</v>
      </c>
      <c r="P84" s="222">
        <v>0</v>
      </c>
      <c r="Q84" s="222">
        <f>ROUND(E84*P84,5)</f>
        <v>0</v>
      </c>
      <c r="R84" s="222"/>
      <c r="S84" s="222"/>
      <c r="T84" s="223">
        <v>0.20699999999999999</v>
      </c>
      <c r="U84" s="222">
        <f>ROUND(E84*T84,2)</f>
        <v>6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113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13">
        <v>71</v>
      </c>
      <c r="B85" s="219" t="s">
        <v>258</v>
      </c>
      <c r="C85" s="262" t="s">
        <v>259</v>
      </c>
      <c r="D85" s="221" t="s">
        <v>125</v>
      </c>
      <c r="E85" s="227">
        <v>16</v>
      </c>
      <c r="F85" s="229">
        <f>H85+J85</f>
        <v>0</v>
      </c>
      <c r="G85" s="229">
        <f>ROUND(E85*F85,2)</f>
        <v>0</v>
      </c>
      <c r="H85" s="230"/>
      <c r="I85" s="229">
        <f>ROUND(E85*H85,2)</f>
        <v>0</v>
      </c>
      <c r="J85" s="230"/>
      <c r="K85" s="229">
        <f>ROUND(E85*J85,2)</f>
        <v>0</v>
      </c>
      <c r="L85" s="229">
        <v>21</v>
      </c>
      <c r="M85" s="229">
        <f>G85*(1+L85/100)</f>
        <v>0</v>
      </c>
      <c r="N85" s="222">
        <v>5.5000000000000003E-4</v>
      </c>
      <c r="O85" s="222">
        <f>ROUND(E85*N85,5)</f>
        <v>8.8000000000000005E-3</v>
      </c>
      <c r="P85" s="222">
        <v>0</v>
      </c>
      <c r="Q85" s="222">
        <f>ROUND(E85*P85,5)</f>
        <v>0</v>
      </c>
      <c r="R85" s="222"/>
      <c r="S85" s="222"/>
      <c r="T85" s="223">
        <v>0.22700000000000001</v>
      </c>
      <c r="U85" s="222">
        <f>ROUND(E85*T85,2)</f>
        <v>3.63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113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>
      <c r="A86" s="213">
        <v>72</v>
      </c>
      <c r="B86" s="219" t="s">
        <v>260</v>
      </c>
      <c r="C86" s="262" t="s">
        <v>261</v>
      </c>
      <c r="D86" s="221" t="s">
        <v>125</v>
      </c>
      <c r="E86" s="227">
        <v>8</v>
      </c>
      <c r="F86" s="229">
        <f>H86+J86</f>
        <v>0</v>
      </c>
      <c r="G86" s="229">
        <f>ROUND(E86*F86,2)</f>
        <v>0</v>
      </c>
      <c r="H86" s="230"/>
      <c r="I86" s="229">
        <f>ROUND(E86*H86,2)</f>
        <v>0</v>
      </c>
      <c r="J86" s="230"/>
      <c r="K86" s="229">
        <f>ROUND(E86*J86,2)</f>
        <v>0</v>
      </c>
      <c r="L86" s="229">
        <v>21</v>
      </c>
      <c r="M86" s="229">
        <f>G86*(1+L86/100)</f>
        <v>0</v>
      </c>
      <c r="N86" s="222">
        <v>8.1999999999999998E-4</v>
      </c>
      <c r="O86" s="222">
        <f>ROUND(E86*N86,5)</f>
        <v>6.5599999999999999E-3</v>
      </c>
      <c r="P86" s="222">
        <v>0</v>
      </c>
      <c r="Q86" s="222">
        <f>ROUND(E86*P86,5)</f>
        <v>0</v>
      </c>
      <c r="R86" s="222"/>
      <c r="S86" s="222"/>
      <c r="T86" s="223">
        <v>0.26900000000000002</v>
      </c>
      <c r="U86" s="222">
        <f>ROUND(E86*T86,2)</f>
        <v>2.15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113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>
      <c r="A87" s="214" t="s">
        <v>108</v>
      </c>
      <c r="B87" s="220" t="s">
        <v>75</v>
      </c>
      <c r="C87" s="263" t="s">
        <v>76</v>
      </c>
      <c r="D87" s="224"/>
      <c r="E87" s="228"/>
      <c r="F87" s="231"/>
      <c r="G87" s="231">
        <f>SUMIF(AE88:AE89,"&lt;&gt;NOR",G88:G89)</f>
        <v>0</v>
      </c>
      <c r="H87" s="231"/>
      <c r="I87" s="231">
        <f>SUM(I88:I89)</f>
        <v>0</v>
      </c>
      <c r="J87" s="231"/>
      <c r="K87" s="231">
        <f>SUM(K88:K89)</f>
        <v>0</v>
      </c>
      <c r="L87" s="231"/>
      <c r="M87" s="231">
        <f>SUM(M88:M89)</f>
        <v>0</v>
      </c>
      <c r="N87" s="225"/>
      <c r="O87" s="225">
        <f>SUM(O88:O89)</f>
        <v>0</v>
      </c>
      <c r="P87" s="225"/>
      <c r="Q87" s="225">
        <f>SUM(Q88:Q89)</f>
        <v>0.98</v>
      </c>
      <c r="R87" s="225"/>
      <c r="S87" s="225"/>
      <c r="T87" s="226"/>
      <c r="U87" s="225">
        <f>SUM(U88:U89)</f>
        <v>89.600000000000009</v>
      </c>
      <c r="AE87" t="s">
        <v>109</v>
      </c>
    </row>
    <row r="88" spans="1:60" outlineLevel="1">
      <c r="A88" s="213">
        <v>73</v>
      </c>
      <c r="B88" s="219" t="s">
        <v>262</v>
      </c>
      <c r="C88" s="262" t="s">
        <v>263</v>
      </c>
      <c r="D88" s="221" t="s">
        <v>112</v>
      </c>
      <c r="E88" s="227">
        <v>140</v>
      </c>
      <c r="F88" s="229">
        <f>H88+J88</f>
        <v>0</v>
      </c>
      <c r="G88" s="229">
        <f>ROUND(E88*F88,2)</f>
        <v>0</v>
      </c>
      <c r="H88" s="230"/>
      <c r="I88" s="229">
        <f>ROUND(E88*H88,2)</f>
        <v>0</v>
      </c>
      <c r="J88" s="230"/>
      <c r="K88" s="229">
        <f>ROUND(E88*J88,2)</f>
        <v>0</v>
      </c>
      <c r="L88" s="229">
        <v>21</v>
      </c>
      <c r="M88" s="229">
        <f>G88*(1+L88/100)</f>
        <v>0</v>
      </c>
      <c r="N88" s="222">
        <v>0</v>
      </c>
      <c r="O88" s="222">
        <f>ROUND(E88*N88,5)</f>
        <v>0</v>
      </c>
      <c r="P88" s="222">
        <v>5.0000000000000001E-3</v>
      </c>
      <c r="Q88" s="222">
        <f>ROUND(E88*P88,5)</f>
        <v>0.7</v>
      </c>
      <c r="R88" s="222"/>
      <c r="S88" s="222"/>
      <c r="T88" s="223">
        <v>0.51</v>
      </c>
      <c r="U88" s="222">
        <f>ROUND(E88*T88,2)</f>
        <v>71.400000000000006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113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13">
        <v>74</v>
      </c>
      <c r="B89" s="219" t="s">
        <v>264</v>
      </c>
      <c r="C89" s="262" t="s">
        <v>265</v>
      </c>
      <c r="D89" s="221" t="s">
        <v>112</v>
      </c>
      <c r="E89" s="227">
        <v>140</v>
      </c>
      <c r="F89" s="229">
        <f>H89+J89</f>
        <v>0</v>
      </c>
      <c r="G89" s="229">
        <f>ROUND(E89*F89,2)</f>
        <v>0</v>
      </c>
      <c r="H89" s="230"/>
      <c r="I89" s="229">
        <f>ROUND(E89*H89,2)</f>
        <v>0</v>
      </c>
      <c r="J89" s="230"/>
      <c r="K89" s="229">
        <f>ROUND(E89*J89,2)</f>
        <v>0</v>
      </c>
      <c r="L89" s="229">
        <v>21</v>
      </c>
      <c r="M89" s="229">
        <f>G89*(1+L89/100)</f>
        <v>0</v>
      </c>
      <c r="N89" s="222">
        <v>0</v>
      </c>
      <c r="O89" s="222">
        <f>ROUND(E89*N89,5)</f>
        <v>0</v>
      </c>
      <c r="P89" s="222">
        <v>2E-3</v>
      </c>
      <c r="Q89" s="222">
        <f>ROUND(E89*P89,5)</f>
        <v>0.28000000000000003</v>
      </c>
      <c r="R89" s="222"/>
      <c r="S89" s="222"/>
      <c r="T89" s="223">
        <v>0.13</v>
      </c>
      <c r="U89" s="222">
        <f>ROUND(E89*T89,2)</f>
        <v>18.2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113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>
      <c r="A90" s="214" t="s">
        <v>108</v>
      </c>
      <c r="B90" s="220" t="s">
        <v>77</v>
      </c>
      <c r="C90" s="263" t="s">
        <v>78</v>
      </c>
      <c r="D90" s="224"/>
      <c r="E90" s="228"/>
      <c r="F90" s="231"/>
      <c r="G90" s="231">
        <f>SUMIF(AE91:AE92,"&lt;&gt;NOR",G91:G92)</f>
        <v>0</v>
      </c>
      <c r="H90" s="231"/>
      <c r="I90" s="231">
        <f>SUM(I91:I92)</f>
        <v>0</v>
      </c>
      <c r="J90" s="231"/>
      <c r="K90" s="231">
        <f>SUM(K91:K92)</f>
        <v>0</v>
      </c>
      <c r="L90" s="231"/>
      <c r="M90" s="231">
        <f>SUM(M91:M92)</f>
        <v>0</v>
      </c>
      <c r="N90" s="225"/>
      <c r="O90" s="225">
        <f>SUM(O91:O92)</f>
        <v>0.56967999999999996</v>
      </c>
      <c r="P90" s="225"/>
      <c r="Q90" s="225">
        <f>SUM(Q91:Q92)</f>
        <v>0</v>
      </c>
      <c r="R90" s="225"/>
      <c r="S90" s="225"/>
      <c r="T90" s="226"/>
      <c r="U90" s="225">
        <f>SUM(U91:U92)</f>
        <v>12.67</v>
      </c>
      <c r="AE90" t="s">
        <v>109</v>
      </c>
    </row>
    <row r="91" spans="1:60" outlineLevel="1">
      <c r="A91" s="213">
        <v>75</v>
      </c>
      <c r="B91" s="219" t="s">
        <v>266</v>
      </c>
      <c r="C91" s="262" t="s">
        <v>267</v>
      </c>
      <c r="D91" s="221" t="s">
        <v>112</v>
      </c>
      <c r="E91" s="227">
        <v>8</v>
      </c>
      <c r="F91" s="229">
        <f>H91+J91</f>
        <v>0</v>
      </c>
      <c r="G91" s="229">
        <f>ROUND(E91*F91,2)</f>
        <v>0</v>
      </c>
      <c r="H91" s="230"/>
      <c r="I91" s="229">
        <f>ROUND(E91*H91,2)</f>
        <v>0</v>
      </c>
      <c r="J91" s="230"/>
      <c r="K91" s="229">
        <f>ROUND(E91*J91,2)</f>
        <v>0</v>
      </c>
      <c r="L91" s="229">
        <v>21</v>
      </c>
      <c r="M91" s="229">
        <f>G91*(1+L91/100)</f>
        <v>0</v>
      </c>
      <c r="N91" s="222">
        <v>7.1209999999999996E-2</v>
      </c>
      <c r="O91" s="222">
        <f>ROUND(E91*N91,5)</f>
        <v>0.56967999999999996</v>
      </c>
      <c r="P91" s="222">
        <v>0</v>
      </c>
      <c r="Q91" s="222">
        <f>ROUND(E91*P91,5)</f>
        <v>0</v>
      </c>
      <c r="R91" s="222"/>
      <c r="S91" s="222"/>
      <c r="T91" s="223">
        <v>1.53383</v>
      </c>
      <c r="U91" s="222">
        <f>ROUND(E91*T91,2)</f>
        <v>12.27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113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>
      <c r="A92" s="213">
        <v>76</v>
      </c>
      <c r="B92" s="219" t="s">
        <v>268</v>
      </c>
      <c r="C92" s="262" t="s">
        <v>269</v>
      </c>
      <c r="D92" s="221" t="s">
        <v>112</v>
      </c>
      <c r="E92" s="227">
        <v>8</v>
      </c>
      <c r="F92" s="229">
        <f>H92+J92</f>
        <v>0</v>
      </c>
      <c r="G92" s="229">
        <f>ROUND(E92*F92,2)</f>
        <v>0</v>
      </c>
      <c r="H92" s="230"/>
      <c r="I92" s="229">
        <f>ROUND(E92*H92,2)</f>
        <v>0</v>
      </c>
      <c r="J92" s="230"/>
      <c r="K92" s="229">
        <f>ROUND(E92*J92,2)</f>
        <v>0</v>
      </c>
      <c r="L92" s="229">
        <v>21</v>
      </c>
      <c r="M92" s="229">
        <f>G92*(1+L92/100)</f>
        <v>0</v>
      </c>
      <c r="N92" s="222">
        <v>0</v>
      </c>
      <c r="O92" s="222">
        <f>ROUND(E92*N92,5)</f>
        <v>0</v>
      </c>
      <c r="P92" s="222">
        <v>0</v>
      </c>
      <c r="Q92" s="222">
        <f>ROUND(E92*P92,5)</f>
        <v>0</v>
      </c>
      <c r="R92" s="222"/>
      <c r="S92" s="222"/>
      <c r="T92" s="223">
        <v>0.05</v>
      </c>
      <c r="U92" s="222">
        <f>ROUND(E92*T92,2)</f>
        <v>0.4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113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>
      <c r="A93" s="214" t="s">
        <v>108</v>
      </c>
      <c r="B93" s="220" t="s">
        <v>79</v>
      </c>
      <c r="C93" s="263" t="s">
        <v>80</v>
      </c>
      <c r="D93" s="224"/>
      <c r="E93" s="228"/>
      <c r="F93" s="231"/>
      <c r="G93" s="231">
        <f>SUMIF(AE94:AE94,"&lt;&gt;NOR",G94:G94)</f>
        <v>0</v>
      </c>
      <c r="H93" s="231"/>
      <c r="I93" s="231">
        <f>SUM(I94:I94)</f>
        <v>0</v>
      </c>
      <c r="J93" s="231"/>
      <c r="K93" s="231">
        <f>SUM(K94:K94)</f>
        <v>0</v>
      </c>
      <c r="L93" s="231"/>
      <c r="M93" s="231">
        <f>SUM(M94:M94)</f>
        <v>0</v>
      </c>
      <c r="N93" s="225"/>
      <c r="O93" s="225">
        <f>SUM(O94:O94)</f>
        <v>2.5999999999999999E-2</v>
      </c>
      <c r="P93" s="225"/>
      <c r="Q93" s="225">
        <f>SUM(Q94:Q94)</f>
        <v>0</v>
      </c>
      <c r="R93" s="225"/>
      <c r="S93" s="225"/>
      <c r="T93" s="226"/>
      <c r="U93" s="225">
        <f>SUM(U94:U94)</f>
        <v>5.66</v>
      </c>
      <c r="AE93" t="s">
        <v>109</v>
      </c>
    </row>
    <row r="94" spans="1:60" outlineLevel="1">
      <c r="A94" s="213">
        <v>77</v>
      </c>
      <c r="B94" s="219" t="s">
        <v>270</v>
      </c>
      <c r="C94" s="262" t="s">
        <v>271</v>
      </c>
      <c r="D94" s="221" t="s">
        <v>112</v>
      </c>
      <c r="E94" s="227">
        <v>40</v>
      </c>
      <c r="F94" s="229">
        <f>H94+J94</f>
        <v>0</v>
      </c>
      <c r="G94" s="229">
        <f>ROUND(E94*F94,2)</f>
        <v>0</v>
      </c>
      <c r="H94" s="230"/>
      <c r="I94" s="229">
        <f>ROUND(E94*H94,2)</f>
        <v>0</v>
      </c>
      <c r="J94" s="230"/>
      <c r="K94" s="229">
        <f>ROUND(E94*J94,2)</f>
        <v>0</v>
      </c>
      <c r="L94" s="229">
        <v>21</v>
      </c>
      <c r="M94" s="229">
        <f>G94*(1+L94/100)</f>
        <v>0</v>
      </c>
      <c r="N94" s="222">
        <v>6.4999999999999997E-4</v>
      </c>
      <c r="O94" s="222">
        <f>ROUND(E94*N94,5)</f>
        <v>2.5999999999999999E-2</v>
      </c>
      <c r="P94" s="222">
        <v>0</v>
      </c>
      <c r="Q94" s="222">
        <f>ROUND(E94*P94,5)</f>
        <v>0</v>
      </c>
      <c r="R94" s="222"/>
      <c r="S94" s="222"/>
      <c r="T94" s="223">
        <v>0.14149999999999999</v>
      </c>
      <c r="U94" s="222">
        <f>ROUND(E94*T94,2)</f>
        <v>5.66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116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>
      <c r="A95" s="214" t="s">
        <v>108</v>
      </c>
      <c r="B95" s="220" t="s">
        <v>81</v>
      </c>
      <c r="C95" s="263" t="s">
        <v>26</v>
      </c>
      <c r="D95" s="224"/>
      <c r="E95" s="228"/>
      <c r="F95" s="231"/>
      <c r="G95" s="231">
        <f>SUMIF(AE96:AE100,"&lt;&gt;NOR",G96:G100)</f>
        <v>0</v>
      </c>
      <c r="H95" s="231"/>
      <c r="I95" s="231">
        <f>SUM(I96:I100)</f>
        <v>0</v>
      </c>
      <c r="J95" s="231"/>
      <c r="K95" s="231">
        <f>SUM(K96:K100)</f>
        <v>0</v>
      </c>
      <c r="L95" s="231"/>
      <c r="M95" s="231">
        <f>SUM(M96:M100)</f>
        <v>0</v>
      </c>
      <c r="N95" s="225"/>
      <c r="O95" s="225">
        <f>SUM(O96:O100)</f>
        <v>0</v>
      </c>
      <c r="P95" s="225"/>
      <c r="Q95" s="225">
        <f>SUM(Q96:Q100)</f>
        <v>0</v>
      </c>
      <c r="R95" s="225"/>
      <c r="S95" s="225"/>
      <c r="T95" s="226"/>
      <c r="U95" s="225">
        <f>SUM(U96:U100)</f>
        <v>0</v>
      </c>
      <c r="AE95" t="s">
        <v>109</v>
      </c>
    </row>
    <row r="96" spans="1:60" outlineLevel="1">
      <c r="A96" s="213">
        <v>78</v>
      </c>
      <c r="B96" s="219" t="s">
        <v>272</v>
      </c>
      <c r="C96" s="262" t="s">
        <v>273</v>
      </c>
      <c r="D96" s="221" t="s">
        <v>274</v>
      </c>
      <c r="E96" s="227">
        <v>1</v>
      </c>
      <c r="F96" s="229">
        <f>H96+J96</f>
        <v>0</v>
      </c>
      <c r="G96" s="229">
        <f>ROUND(E96*F96,2)</f>
        <v>0</v>
      </c>
      <c r="H96" s="230"/>
      <c r="I96" s="229">
        <f>ROUND(E96*H96,2)</f>
        <v>0</v>
      </c>
      <c r="J96" s="230"/>
      <c r="K96" s="229">
        <f>ROUND(E96*J96,2)</f>
        <v>0</v>
      </c>
      <c r="L96" s="229">
        <v>21</v>
      </c>
      <c r="M96" s="229">
        <f>G96*(1+L96/100)</f>
        <v>0</v>
      </c>
      <c r="N96" s="222">
        <v>0</v>
      </c>
      <c r="O96" s="222">
        <f>ROUND(E96*N96,5)</f>
        <v>0</v>
      </c>
      <c r="P96" s="222">
        <v>0</v>
      </c>
      <c r="Q96" s="222">
        <f>ROUND(E96*P96,5)</f>
        <v>0</v>
      </c>
      <c r="R96" s="222"/>
      <c r="S96" s="222"/>
      <c r="T96" s="223">
        <v>0</v>
      </c>
      <c r="U96" s="222">
        <f>ROUND(E96*T96,2)</f>
        <v>0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275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13">
        <v>79</v>
      </c>
      <c r="B97" s="219" t="s">
        <v>276</v>
      </c>
      <c r="C97" s="262" t="s">
        <v>277</v>
      </c>
      <c r="D97" s="221" t="s">
        <v>274</v>
      </c>
      <c r="E97" s="227">
        <v>1</v>
      </c>
      <c r="F97" s="229">
        <f>H97+J97</f>
        <v>0</v>
      </c>
      <c r="G97" s="229">
        <f>ROUND(E97*F97,2)</f>
        <v>0</v>
      </c>
      <c r="H97" s="230"/>
      <c r="I97" s="229">
        <f>ROUND(E97*H97,2)</f>
        <v>0</v>
      </c>
      <c r="J97" s="230"/>
      <c r="K97" s="229">
        <f>ROUND(E97*J97,2)</f>
        <v>0</v>
      </c>
      <c r="L97" s="229">
        <v>21</v>
      </c>
      <c r="M97" s="229">
        <f>G97*(1+L97/100)</f>
        <v>0</v>
      </c>
      <c r="N97" s="222">
        <v>0</v>
      </c>
      <c r="O97" s="222">
        <f>ROUND(E97*N97,5)</f>
        <v>0</v>
      </c>
      <c r="P97" s="222">
        <v>0</v>
      </c>
      <c r="Q97" s="222">
        <f>ROUND(E97*P97,5)</f>
        <v>0</v>
      </c>
      <c r="R97" s="222"/>
      <c r="S97" s="222"/>
      <c r="T97" s="223">
        <v>0</v>
      </c>
      <c r="U97" s="222">
        <f>ROUND(E97*T97,2)</f>
        <v>0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275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>
      <c r="A98" s="213">
        <v>80</v>
      </c>
      <c r="B98" s="219" t="s">
        <v>278</v>
      </c>
      <c r="C98" s="262" t="s">
        <v>279</v>
      </c>
      <c r="D98" s="221" t="s">
        <v>274</v>
      </c>
      <c r="E98" s="227">
        <v>1</v>
      </c>
      <c r="F98" s="229">
        <f>H98+J98</f>
        <v>0</v>
      </c>
      <c r="G98" s="229">
        <f>ROUND(E98*F98,2)</f>
        <v>0</v>
      </c>
      <c r="H98" s="230"/>
      <c r="I98" s="229">
        <f>ROUND(E98*H98,2)</f>
        <v>0</v>
      </c>
      <c r="J98" s="230"/>
      <c r="K98" s="229">
        <f>ROUND(E98*J98,2)</f>
        <v>0</v>
      </c>
      <c r="L98" s="229">
        <v>21</v>
      </c>
      <c r="M98" s="229">
        <f>G98*(1+L98/100)</f>
        <v>0</v>
      </c>
      <c r="N98" s="222">
        <v>0</v>
      </c>
      <c r="O98" s="222">
        <f>ROUND(E98*N98,5)</f>
        <v>0</v>
      </c>
      <c r="P98" s="222">
        <v>0</v>
      </c>
      <c r="Q98" s="222">
        <f>ROUND(E98*P98,5)</f>
        <v>0</v>
      </c>
      <c r="R98" s="222"/>
      <c r="S98" s="222"/>
      <c r="T98" s="223">
        <v>0</v>
      </c>
      <c r="U98" s="222">
        <f>ROUND(E98*T98,2)</f>
        <v>0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275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13">
        <v>81</v>
      </c>
      <c r="B99" s="219" t="s">
        <v>280</v>
      </c>
      <c r="C99" s="262" t="s">
        <v>281</v>
      </c>
      <c r="D99" s="221" t="s">
        <v>274</v>
      </c>
      <c r="E99" s="227">
        <v>1</v>
      </c>
      <c r="F99" s="229">
        <f>H99+J99</f>
        <v>0</v>
      </c>
      <c r="G99" s="229">
        <f>ROUND(E99*F99,2)</f>
        <v>0</v>
      </c>
      <c r="H99" s="230"/>
      <c r="I99" s="229">
        <f>ROUND(E99*H99,2)</f>
        <v>0</v>
      </c>
      <c r="J99" s="230"/>
      <c r="K99" s="229">
        <f>ROUND(E99*J99,2)</f>
        <v>0</v>
      </c>
      <c r="L99" s="229">
        <v>21</v>
      </c>
      <c r="M99" s="229">
        <f>G99*(1+L99/100)</f>
        <v>0</v>
      </c>
      <c r="N99" s="222">
        <v>0</v>
      </c>
      <c r="O99" s="222">
        <f>ROUND(E99*N99,5)</f>
        <v>0</v>
      </c>
      <c r="P99" s="222">
        <v>0</v>
      </c>
      <c r="Q99" s="222">
        <f>ROUND(E99*P99,5)</f>
        <v>0</v>
      </c>
      <c r="R99" s="222"/>
      <c r="S99" s="222"/>
      <c r="T99" s="223">
        <v>0</v>
      </c>
      <c r="U99" s="222">
        <f>ROUND(E99*T99,2)</f>
        <v>0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275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40">
        <v>82</v>
      </c>
      <c r="B100" s="241" t="s">
        <v>282</v>
      </c>
      <c r="C100" s="264" t="s">
        <v>283</v>
      </c>
      <c r="D100" s="242" t="s">
        <v>274</v>
      </c>
      <c r="E100" s="243">
        <v>1</v>
      </c>
      <c r="F100" s="244">
        <f>H100+J100</f>
        <v>0</v>
      </c>
      <c r="G100" s="244">
        <f>ROUND(E100*F100,2)</f>
        <v>0</v>
      </c>
      <c r="H100" s="245"/>
      <c r="I100" s="244">
        <f>ROUND(E100*H100,2)</f>
        <v>0</v>
      </c>
      <c r="J100" s="245"/>
      <c r="K100" s="244">
        <f>ROUND(E100*J100,2)</f>
        <v>0</v>
      </c>
      <c r="L100" s="244">
        <v>21</v>
      </c>
      <c r="M100" s="244">
        <f>G100*(1+L100/100)</f>
        <v>0</v>
      </c>
      <c r="N100" s="246">
        <v>0</v>
      </c>
      <c r="O100" s="246">
        <f>ROUND(E100*N100,5)</f>
        <v>0</v>
      </c>
      <c r="P100" s="246">
        <v>0</v>
      </c>
      <c r="Q100" s="246">
        <f>ROUND(E100*P100,5)</f>
        <v>0</v>
      </c>
      <c r="R100" s="246"/>
      <c r="S100" s="246"/>
      <c r="T100" s="247">
        <v>0</v>
      </c>
      <c r="U100" s="246">
        <f>ROUND(E100*T100,2)</f>
        <v>0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275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>
      <c r="A101" s="6"/>
      <c r="B101" s="7" t="s">
        <v>284</v>
      </c>
      <c r="C101" s="265" t="s">
        <v>284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C101">
        <v>15</v>
      </c>
      <c r="AD101">
        <v>21</v>
      </c>
    </row>
    <row r="102" spans="1:60">
      <c r="A102" s="248"/>
      <c r="B102" s="249" t="s">
        <v>28</v>
      </c>
      <c r="C102" s="266" t="s">
        <v>284</v>
      </c>
      <c r="D102" s="250"/>
      <c r="E102" s="250"/>
      <c r="F102" s="250"/>
      <c r="G102" s="261">
        <f>G8+G11+G13+G15+G24+G27+G31+G87+G90+G93+G95</f>
        <v>0</v>
      </c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C102">
        <f>SUMIF(L7:L100,AC101,G7:G100)</f>
        <v>0</v>
      </c>
      <c r="AD102">
        <f>SUMIF(L7:L100,AD101,G7:G100)</f>
        <v>0</v>
      </c>
      <c r="AE102" t="s">
        <v>285</v>
      </c>
    </row>
    <row r="103" spans="1:60">
      <c r="A103" s="6"/>
      <c r="B103" s="7" t="s">
        <v>284</v>
      </c>
      <c r="C103" s="265" t="s">
        <v>284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>
      <c r="A104" s="6"/>
      <c r="B104" s="7" t="s">
        <v>284</v>
      </c>
      <c r="C104" s="265" t="s">
        <v>284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>
      <c r="A105" s="251" t="s">
        <v>286</v>
      </c>
      <c r="B105" s="251"/>
      <c r="C105" s="267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>
      <c r="A106" s="252"/>
      <c r="B106" s="253"/>
      <c r="C106" s="268"/>
      <c r="D106" s="253"/>
      <c r="E106" s="253"/>
      <c r="F106" s="253"/>
      <c r="G106" s="254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AE106" t="s">
        <v>287</v>
      </c>
    </row>
    <row r="107" spans="1:60">
      <c r="A107" s="255"/>
      <c r="B107" s="256"/>
      <c r="C107" s="269"/>
      <c r="D107" s="256"/>
      <c r="E107" s="256"/>
      <c r="F107" s="256"/>
      <c r="G107" s="257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>
      <c r="A108" s="255"/>
      <c r="B108" s="256"/>
      <c r="C108" s="269"/>
      <c r="D108" s="256"/>
      <c r="E108" s="256"/>
      <c r="F108" s="256"/>
      <c r="G108" s="257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>
      <c r="A109" s="255"/>
      <c r="B109" s="256"/>
      <c r="C109" s="269"/>
      <c r="D109" s="256"/>
      <c r="E109" s="256"/>
      <c r="F109" s="256"/>
      <c r="G109" s="257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>
      <c r="A110" s="258"/>
      <c r="B110" s="259"/>
      <c r="C110" s="270"/>
      <c r="D110" s="259"/>
      <c r="E110" s="259"/>
      <c r="F110" s="259"/>
      <c r="G110" s="260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>
      <c r="A111" s="6"/>
      <c r="B111" s="7" t="s">
        <v>284</v>
      </c>
      <c r="C111" s="265" t="s">
        <v>284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>
      <c r="C112" s="271"/>
      <c r="AE112" t="s">
        <v>288</v>
      </c>
    </row>
  </sheetData>
  <mergeCells count="6">
    <mergeCell ref="A1:G1"/>
    <mergeCell ref="C2:G2"/>
    <mergeCell ref="C3:G3"/>
    <mergeCell ref="C4:G4"/>
    <mergeCell ref="A105:C105"/>
    <mergeCell ref="A106:G110"/>
  </mergeCells>
  <pageMargins left="0.39370078740157499" right="0.196850393700787" top="0.78740157499999996" bottom="0.78740157499999996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Kořínek</dc:creator>
  <cp:lastModifiedBy> </cp:lastModifiedBy>
  <cp:lastPrinted>2014-02-28T09:52:57Z</cp:lastPrinted>
  <dcterms:created xsi:type="dcterms:W3CDTF">2009-04-08T07:15:50Z</dcterms:created>
  <dcterms:modified xsi:type="dcterms:W3CDTF">2022-04-27T12:51:35Z</dcterms:modified>
</cp:coreProperties>
</file>